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645" windowWidth="12120" windowHeight="6465" tabRatio="599" activeTab="0"/>
  </bookViews>
  <sheets>
    <sheet name="АЛЮМТОРГ" sheetId="1" r:id="rId1"/>
    <sheet name="Лист2" sheetId="2" r:id="rId2"/>
  </sheets>
  <definedNames>
    <definedName name="_xlnm._FilterDatabase" localSheetId="0" hidden="1">'АЛЮМТОРГ'!$H$18:$H$47</definedName>
    <definedName name="cfg" localSheetId="0" hidden="1">{"'MEX page 2'!$A$1:$L$79"}</definedName>
    <definedName name="cfg" hidden="1">{"'MEX page 2'!$A$1:$L$79"}</definedName>
    <definedName name="DealersPricelist">#REF!</definedName>
    <definedName name="DiscountSELENA">#REF!</definedName>
    <definedName name="HTML_CodePage" hidden="1">1251</definedName>
    <definedName name="HTML_Control" localSheetId="0" hidden="1">{"'MEX page 2'!$A$1:$L$79"}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Z_3FF616CF_5967_4266_AF7A_B809C4315D18_.wvu.PrintArea" localSheetId="0" hidden="1">'АЛЮМТОРГ'!#REF!</definedName>
    <definedName name="Дата_для_доллара">#REF!</definedName>
    <definedName name="Дата_прайса">#REF!</definedName>
    <definedName name="Курс">#REF!</definedName>
    <definedName name="_xlnm.Print_Area" localSheetId="0">'АЛЮМТОРГ'!$A$10:$I$78</definedName>
    <definedName name="Текст_для_даты">#REF!</definedName>
    <definedName name="Текст_для_доллара">#REF!</definedName>
    <definedName name="Текст_для_доллара_1">#REF!</definedName>
    <definedName name="Текст_для_рублей_1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8" authorId="0">
      <text>
        <r>
          <rPr>
            <sz val="8"/>
            <rFont val="Tahoma"/>
            <family val="2"/>
          </rPr>
          <t>ЧИСЛОВЫЕ ФИЛЬТРЫ
Больше
подставить НОЛЬ ( 0 )
Чтобы вернуться обратно ,нажмите "выделить все"</t>
        </r>
      </text>
    </comment>
  </commentList>
</comments>
</file>

<file path=xl/sharedStrings.xml><?xml version="1.0" encoding="utf-8"?>
<sst xmlns="http://schemas.openxmlformats.org/spreadsheetml/2006/main" count="104" uniqueCount="77">
  <si>
    <t>№</t>
  </si>
  <si>
    <t>Наименование</t>
  </si>
  <si>
    <t>Сумма:</t>
  </si>
  <si>
    <t>Зеркало</t>
  </si>
  <si>
    <t>60*80</t>
  </si>
  <si>
    <t>Тумба под бар</t>
  </si>
  <si>
    <t>Шкаф универсальный</t>
  </si>
  <si>
    <t>Туалетный столик</t>
  </si>
  <si>
    <t>Тумба под ТВ</t>
  </si>
  <si>
    <t>Подставка под Багаж</t>
  </si>
  <si>
    <t>Стол журнальный</t>
  </si>
  <si>
    <t>72*50*45</t>
  </si>
  <si>
    <t xml:space="preserve">Стол </t>
  </si>
  <si>
    <t>40*42*56</t>
  </si>
  <si>
    <t>80*42*72</t>
  </si>
  <si>
    <t>80*58*72</t>
  </si>
  <si>
    <t>Стол-бар</t>
  </si>
  <si>
    <t>Кровать со спинкой</t>
  </si>
  <si>
    <t>Кровать без спинки</t>
  </si>
  <si>
    <t>Шкаф гардероб</t>
  </si>
  <si>
    <t>90*200</t>
  </si>
  <si>
    <t>160*200</t>
  </si>
  <si>
    <t>60*58*82</t>
  </si>
  <si>
    <t>Тумба прикроватная с 1 ящиком</t>
  </si>
  <si>
    <t>Тумба прикроватная с дверью</t>
  </si>
  <si>
    <t>Тумба  с 4 ящиками.</t>
  </si>
  <si>
    <t>Рекомендуемые сопутствующие товары:</t>
  </si>
  <si>
    <t>Итого:</t>
  </si>
  <si>
    <t>от Продавца</t>
  </si>
  <si>
    <t>От покупателя</t>
  </si>
  <si>
    <r>
      <rPr>
        <b/>
        <i/>
        <sz val="10"/>
        <rFont val="Times New Roman"/>
        <family val="1"/>
      </rPr>
      <t>Скидки за объем</t>
    </r>
    <r>
      <rPr>
        <sz val="7.5"/>
        <rFont val="Times New Roman"/>
        <family val="1"/>
      </rPr>
      <t xml:space="preserve"> (не распространяются на сопутствующие товары): </t>
    </r>
  </si>
  <si>
    <t>Сумма со скидкой:</t>
  </si>
  <si>
    <t>Сумма</t>
  </si>
  <si>
    <t>Изображение</t>
  </si>
  <si>
    <t>Размеры, см</t>
  </si>
  <si>
    <t>Цена, руб</t>
  </si>
  <si>
    <t>Кол-во, шт</t>
  </si>
  <si>
    <t>Подставьте скидку:</t>
  </si>
  <si>
    <t>80*200</t>
  </si>
  <si>
    <t>180*200</t>
  </si>
  <si>
    <t>Приложение № … к договору № … от ….. 2015 года.</t>
  </si>
  <si>
    <r>
      <rPr>
        <b/>
        <i/>
        <sz val="10"/>
        <rFont val="Times New Roman"/>
        <family val="1"/>
      </rPr>
      <t xml:space="preserve">Матрас "Комфорт +"
</t>
    </r>
    <r>
      <rPr>
        <i/>
        <sz val="9"/>
        <rFont val="Times New Roman"/>
        <family val="1"/>
      </rPr>
      <t>(Двухрамный пружинный блок  "Боннель",  короб ППУ по периметру,  ППУ 20 мм, войлок, чехол-стеганный жаккард х/б с объемным синтепоном)</t>
    </r>
  </si>
  <si>
    <t xml:space="preserve">         </t>
  </si>
  <si>
    <t>ввести кол-во шт. и зафиксировать сумму</t>
  </si>
  <si>
    <t>94*204</t>
  </si>
  <si>
    <t>164*204</t>
  </si>
  <si>
    <r>
      <rPr>
        <b/>
        <i/>
        <sz val="10"/>
        <rFont val="Times New Roman"/>
        <family val="1"/>
      </rPr>
      <t>Кровать  Box-spring</t>
    </r>
    <r>
      <rPr>
        <i/>
        <sz val="10"/>
        <rFont val="Times New Roman"/>
        <family val="1"/>
      </rPr>
      <t xml:space="preserve"> (фанера, дсп, брус-вк, обтяжка ткань ТТР, экокожа) </t>
    </r>
  </si>
  <si>
    <t>Кровать Roll Box (ДСП, ХДФ, Ткань)</t>
  </si>
  <si>
    <t>жесткая основа</t>
  </si>
  <si>
    <t>ортопед. основа</t>
  </si>
  <si>
    <r>
      <t xml:space="preserve">Матрас "Классик" 
</t>
    </r>
    <r>
      <rPr>
        <i/>
        <sz val="9"/>
        <rFont val="Times New Roman"/>
        <family val="1"/>
      </rPr>
      <t>(Двухрамный пружинный блок  "Боннель", короб ППУ по периметру,  ППУ 20 мм, спанбонд, чехол-стеганный жаккард х/б с объемным синтепоном)</t>
    </r>
  </si>
  <si>
    <t>80/90*200</t>
  </si>
  <si>
    <r>
      <rPr>
        <b/>
        <i/>
        <sz val="10"/>
        <rFont val="Times New Roman"/>
        <family val="1"/>
      </rPr>
      <t>Наматрасник</t>
    </r>
    <r>
      <rPr>
        <b/>
        <i/>
        <sz val="8"/>
        <rFont val="Times New Roman"/>
        <family val="1"/>
      </rPr>
      <t xml:space="preserve"> "ЭРГО"                                                         </t>
    </r>
    <r>
      <rPr>
        <i/>
        <sz val="8"/>
        <rFont val="Times New Roman"/>
        <family val="1"/>
      </rPr>
      <t>Комфортный наматрасник с наполнителем из эрголатекса сглаживает недостатки спального места, обеспечивает дополнительный комфорт и защиту вашего матраса. Наполнитель из эрголатекса обладает прекрасной эластичностью, имеет среднюю жесткость. Для более удобного крепления по углам наматрасника находятся специальные резинки, с помощью которых его можно с легкостью зафиксировать сверху матраса.</t>
    </r>
  </si>
  <si>
    <r>
      <t>Матрас "Эрго Дуо"</t>
    </r>
    <r>
      <rPr>
        <i/>
        <sz val="10"/>
        <color indexed="10"/>
        <rFont val="Times New Roman"/>
        <family val="1"/>
      </rPr>
      <t xml:space="preserve"> 
</t>
    </r>
    <r>
      <rPr>
        <i/>
        <sz val="9"/>
        <color indexed="10"/>
        <rFont val="Times New Roman"/>
        <family val="1"/>
      </rPr>
      <t>(Двухрамный пружинный блок  "Боннель",  короб ППУ по периметру,  ППУ 10 мм, кокос 10мм, войлок, чехол-стеганный жаккард х/б с объемным синтепоном)</t>
    </r>
  </si>
  <si>
    <t>73*42*82</t>
  </si>
  <si>
    <t>60*35*200</t>
  </si>
  <si>
    <t>90*35*200</t>
  </si>
  <si>
    <t>90*53*200</t>
  </si>
  <si>
    <t>60*53*200</t>
  </si>
  <si>
    <t>50*35*200</t>
  </si>
  <si>
    <t>50*53*200</t>
  </si>
  <si>
    <t>Шкаф одностворчатый</t>
  </si>
  <si>
    <t>80*50*96</t>
  </si>
  <si>
    <t>70*40*62</t>
  </si>
  <si>
    <t>100(30)*50*75</t>
  </si>
  <si>
    <t>120(60)*50*72</t>
  </si>
  <si>
    <t>Вешалка с 2-мя крючками</t>
  </si>
  <si>
    <t>Тумба обувная</t>
  </si>
  <si>
    <t>50*140</t>
  </si>
  <si>
    <t>50*60</t>
  </si>
  <si>
    <t>Кровать Roll Box "Эконом"</t>
  </si>
  <si>
    <t>e-mail: info@cto39.ru</t>
  </si>
  <si>
    <t>ПО "Центр Торгового Оборудования", г. Калининград, пр. Мира138а, 8-4012-508-549</t>
  </si>
  <si>
    <t xml:space="preserve"> От 100 000 руб до 199  999 - 6%</t>
  </si>
  <si>
    <t>От 200 000 руб до 399 999 -8%</t>
  </si>
  <si>
    <t>От 400 000 руб  -12%</t>
  </si>
  <si>
    <t>Срок исполнения 3-25 раб день.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</si>
</sst>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"/>
    <numFmt numFmtId="173" formatCode="#,##0.0\ "/>
    <numFmt numFmtId="174" formatCode="#,##0.000\ &quot;куб.м&quot;;[Red]\-#,##0.000\ &quot;куб.м&quot;"/>
    <numFmt numFmtId="175" formatCode="#,##0.000\ "/>
    <numFmt numFmtId="176" formatCode="&quot;&lt;&quot;\ #,##0"/>
    <numFmt numFmtId="177" formatCode="&quot;&gt;&quot;\ #,##0"/>
    <numFmt numFmtId="178" formatCode="\о\т\ #,##0"/>
    <numFmt numFmtId="179" formatCode="___(&quot;светло-серый&quot;* #,##0.00___);[Red]___(&quot;светло-серый&quot;* \-#,##0.00___);___(&quot;светло-серый&quot;* &quot;-&quot;??___);_(@_)"/>
    <numFmt numFmtId="180" formatCode="___(&quot;бук&quot;* #,##0.00___);[Red]___(&quot;бук&quot;* \-#,##0.00___);___(&quot;бук&quot;* &quot;-&quot;??___);_(@_)"/>
    <numFmt numFmtId="181" formatCode="___(&quot;зеленый&quot;* #,##0.00___);[Red]___(&quot;зеленый&quot;* \-#,##0.00___);___(&quot;зеленый&quot;* &quot;-&quot;??___);_(@_)"/>
    <numFmt numFmtId="182" formatCode="___(&quot;т.серый&quot;* #,##0.00___);[Red]___(&quot;т.серый&quot;* \-#,##0.00___);___(&quot;т.серый&quot;* &quot;-&quot;??___);_(@_)"/>
    <numFmt numFmtId="183" formatCode="#,##0.00&quot;р.&quot;"/>
    <numFmt numFmtId="184" formatCode="#,##0.00_ ;\-#,##0.00\ 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"/>
  </numFmts>
  <fonts count="114">
    <font>
      <sz val="7.5"/>
      <name val="Times New Roman"/>
      <family val="1"/>
    </font>
    <font>
      <sz val="11"/>
      <color indexed="8"/>
      <name val="Calibri"/>
      <family val="2"/>
    </font>
    <font>
      <u val="single"/>
      <sz val="9.75"/>
      <color indexed="12"/>
      <name val="Times New Roman"/>
      <family val="1"/>
    </font>
    <font>
      <b/>
      <sz val="7.5"/>
      <color indexed="9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14"/>
      <name val="Arial Black"/>
      <family val="2"/>
    </font>
    <font>
      <b/>
      <sz val="7.5"/>
      <name val="Times New Roman"/>
      <family val="1"/>
    </font>
    <font>
      <b/>
      <sz val="8"/>
      <name val="Arial"/>
      <family val="2"/>
    </font>
    <font>
      <sz val="23"/>
      <name val="Arial Black"/>
      <family val="2"/>
    </font>
    <font>
      <sz val="11"/>
      <name val="Arial"/>
      <family val="2"/>
    </font>
    <font>
      <sz val="11"/>
      <name val="Times New Roman"/>
      <family val="1"/>
    </font>
    <font>
      <b/>
      <i/>
      <u val="single"/>
      <sz val="11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i/>
      <sz val="7"/>
      <name val="Times New Roman"/>
      <family val="1"/>
    </font>
    <font>
      <i/>
      <sz val="11"/>
      <name val="Times New Roman"/>
      <family val="1"/>
    </font>
    <font>
      <i/>
      <sz val="7.5"/>
      <name val="Times New Roman"/>
      <family val="1"/>
    </font>
    <font>
      <i/>
      <sz val="10"/>
      <color indexed="10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44"/>
      <name val="Century Gothic"/>
      <family val="0"/>
    </font>
    <font>
      <b/>
      <sz val="10.5"/>
      <name val="Century Goth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Arial"/>
      <family val="2"/>
    </font>
    <font>
      <b/>
      <i/>
      <sz val="10"/>
      <color indexed="23"/>
      <name val="ISOCTEUR"/>
      <family val="3"/>
    </font>
    <font>
      <b/>
      <i/>
      <sz val="9"/>
      <color indexed="62"/>
      <name val="Times New Roman"/>
      <family val="1"/>
    </font>
    <font>
      <b/>
      <i/>
      <sz val="9"/>
      <color indexed="60"/>
      <name val="Courier New"/>
      <family val="3"/>
    </font>
    <font>
      <b/>
      <sz val="9"/>
      <color indexed="60"/>
      <name val="Courier New"/>
      <family val="3"/>
    </font>
    <font>
      <i/>
      <sz val="10"/>
      <color indexed="23"/>
      <name val="Arial"/>
      <family val="2"/>
    </font>
    <font>
      <i/>
      <sz val="11"/>
      <color indexed="23"/>
      <name val="Times New Roman"/>
      <family val="1"/>
    </font>
    <font>
      <b/>
      <i/>
      <sz val="11"/>
      <color indexed="23"/>
      <name val="Times New Roman"/>
      <family val="1"/>
    </font>
    <font>
      <i/>
      <u val="single"/>
      <sz val="12"/>
      <color indexed="60"/>
      <name val="Times New Roman"/>
      <family val="1"/>
    </font>
    <font>
      <b/>
      <i/>
      <sz val="10"/>
      <color indexed="60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7.5"/>
      <color indexed="55"/>
      <name val="Arial"/>
      <family val="2"/>
    </font>
    <font>
      <b/>
      <i/>
      <sz val="10"/>
      <color indexed="10"/>
      <name val="ISOCTEUR"/>
      <family val="3"/>
    </font>
    <font>
      <b/>
      <i/>
      <sz val="11"/>
      <color indexed="60"/>
      <name val="Times New Roman"/>
      <family val="1"/>
    </font>
    <font>
      <i/>
      <sz val="8"/>
      <color indexed="23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Arial"/>
      <family val="2"/>
    </font>
    <font>
      <b/>
      <i/>
      <sz val="10"/>
      <color theme="1" tint="0.34999001026153564"/>
      <name val="ISOCTEUR"/>
      <family val="3"/>
    </font>
    <font>
      <b/>
      <i/>
      <sz val="9"/>
      <color theme="3" tint="0.39998000860214233"/>
      <name val="Times New Roman"/>
      <family val="1"/>
    </font>
    <font>
      <b/>
      <i/>
      <sz val="9"/>
      <color theme="9" tint="-0.4999699890613556"/>
      <name val="Courier New"/>
      <family val="3"/>
    </font>
    <font>
      <b/>
      <sz val="9"/>
      <color theme="9" tint="-0.4999699890613556"/>
      <name val="Courier New"/>
      <family val="3"/>
    </font>
    <font>
      <i/>
      <sz val="10"/>
      <color theme="1" tint="0.34999001026153564"/>
      <name val="Arial"/>
      <family val="2"/>
    </font>
    <font>
      <i/>
      <sz val="11"/>
      <color theme="1" tint="0.34999001026153564"/>
      <name val="Times New Roman"/>
      <family val="1"/>
    </font>
    <font>
      <b/>
      <i/>
      <sz val="11"/>
      <color theme="1" tint="0.34999001026153564"/>
      <name val="Times New Roman"/>
      <family val="1"/>
    </font>
    <font>
      <i/>
      <u val="single"/>
      <sz val="12"/>
      <color theme="9" tint="-0.4999699890613556"/>
      <name val="Times New Roman"/>
      <family val="1"/>
    </font>
    <font>
      <b/>
      <i/>
      <sz val="10"/>
      <color theme="9" tint="-0.4999699890613556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i/>
      <sz val="7.5"/>
      <color theme="0" tint="-0.24997000396251678"/>
      <name val="Arial"/>
      <family val="2"/>
    </font>
    <font>
      <b/>
      <i/>
      <sz val="10"/>
      <color rgb="FFFF0000"/>
      <name val="ISOCTEUR"/>
      <family val="3"/>
    </font>
    <font>
      <b/>
      <i/>
      <sz val="11"/>
      <color theme="9" tint="-0.4999699890613556"/>
      <name val="Times New Roman"/>
      <family val="1"/>
    </font>
    <font>
      <i/>
      <sz val="8"/>
      <color theme="1" tint="0.34999001026153564"/>
      <name val="Times New Roman"/>
      <family val="1"/>
    </font>
    <font>
      <b/>
      <i/>
      <sz val="11"/>
      <color rgb="FFFF0000"/>
      <name val="Times New Roman"/>
      <family val="1"/>
    </font>
    <font>
      <i/>
      <sz val="10"/>
      <color theme="1" tint="0.34999001026153564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dotted"/>
      <right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/>
      <right style="thin"/>
      <top/>
      <bottom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 style="hair"/>
      <right style="hair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</borders>
  <cellStyleXfs count="8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72" fontId="7" fillId="0" borderId="0" applyFill="0" applyBorder="0">
      <alignment horizontal="right" vertical="center"/>
      <protection/>
    </xf>
    <xf numFmtId="176" fontId="9" fillId="0" borderId="0" applyFill="0" applyBorder="0">
      <alignment horizontal="center" vertical="center"/>
      <protection/>
    </xf>
    <xf numFmtId="177" fontId="9" fillId="0" borderId="0" applyFill="0" applyBorder="0">
      <alignment horizontal="center" vertical="center"/>
      <protection/>
    </xf>
    <xf numFmtId="180" fontId="10" fillId="20" borderId="1" applyFont="0" applyFill="0" applyBorder="0" applyAlignment="0">
      <protection/>
    </xf>
    <xf numFmtId="181" fontId="10" fillId="0" borderId="1" applyFont="0" applyFill="0" applyBorder="0" applyAlignment="0">
      <protection/>
    </xf>
    <xf numFmtId="179" fontId="10" fillId="0" borderId="1" applyFont="0" applyFill="0" applyBorder="0" applyAlignment="0">
      <protection/>
    </xf>
    <xf numFmtId="182" fontId="10" fillId="0" borderId="1" applyFont="0" applyFill="0" applyBorder="0" applyAlignment="0">
      <protection/>
    </xf>
    <xf numFmtId="172" fontId="9" fillId="0" borderId="0" applyFill="0" applyBorder="0">
      <alignment horizontal="right" vertical="top"/>
      <protection/>
    </xf>
    <xf numFmtId="49" fontId="4" fillId="0" borderId="0" applyFont="0" applyFill="0" applyBorder="0">
      <alignment horizontal="right" vertical="top" wrapText="1"/>
      <protection/>
    </xf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173" fontId="5" fillId="0" borderId="0" applyFill="0" applyBorder="0">
      <alignment horizontal="right" vertical="center"/>
      <protection/>
    </xf>
    <xf numFmtId="0" fontId="77" fillId="28" borderId="3" applyNumberFormat="0" applyAlignment="0" applyProtection="0"/>
    <xf numFmtId="0" fontId="78" fillId="28" borderId="2" applyNumberFormat="0" applyAlignment="0" applyProtection="0"/>
    <xf numFmtId="0" fontId="2" fillId="0" borderId="0" applyNumberFormat="0" applyFont="0" applyFill="0" applyBorder="0" applyAlignment="0" applyProtection="0"/>
    <xf numFmtId="14" fontId="0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0" fillId="0" borderId="0" applyFont="0" applyFill="0" applyBorder="0" applyAlignment="0">
      <protection/>
    </xf>
    <xf numFmtId="0" fontId="82" fillId="0" borderId="7" applyNumberFormat="0" applyFill="0" applyAlignment="0" applyProtection="0"/>
    <xf numFmtId="0" fontId="83" fillId="29" borderId="8" applyNumberFormat="0" applyAlignment="0" applyProtection="0"/>
    <xf numFmtId="0" fontId="6" fillId="20" borderId="0" applyBorder="0">
      <alignment horizontal="center" vertical="center"/>
      <protection/>
    </xf>
    <xf numFmtId="0" fontId="84" fillId="0" borderId="0" applyNumberFormat="0" applyFill="0" applyBorder="0" applyAlignment="0" applyProtection="0"/>
    <xf numFmtId="0" fontId="3" fillId="30" borderId="9" applyBorder="0">
      <alignment horizontal="centerContinuous" vertical="center"/>
      <protection/>
    </xf>
    <xf numFmtId="0" fontId="85" fillId="31" borderId="0" applyNumberFormat="0" applyBorder="0" applyAlignment="0" applyProtection="0"/>
    <xf numFmtId="174" fontId="0" fillId="0" borderId="0" applyFont="0" applyFill="0" applyBorder="0" applyAlignment="0">
      <protection/>
    </xf>
    <xf numFmtId="175" fontId="5" fillId="0" borderId="0" applyFill="0" applyBorder="0">
      <alignment horizontal="right" vertical="center"/>
      <protection/>
    </xf>
    <xf numFmtId="178" fontId="0" fillId="0" borderId="0" applyFont="0" applyFill="0" applyBorder="0" applyAlignment="0">
      <protection/>
    </xf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7" fillId="0" borderId="10" applyFill="0" applyBorder="0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11" applyFill="0" applyBorder="0">
      <alignment horizontal="center" vertical="center"/>
      <protection/>
    </xf>
    <xf numFmtId="0" fontId="88" fillId="0" borderId="12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3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5" fillId="0" borderId="0" xfId="74" applyFont="1" applyBorder="1">
      <alignment horizontal="center" vertical="center"/>
      <protection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52" applyFont="1" applyBorder="1" applyAlignment="1" applyProtection="1">
      <alignment vertical="top"/>
      <protection/>
    </xf>
    <xf numFmtId="0" fontId="12" fillId="0" borderId="0" xfId="0" applyFont="1" applyBorder="1" applyAlignment="1">
      <alignment horizontal="right" vertical="top"/>
    </xf>
    <xf numFmtId="1" fontId="16" fillId="0" borderId="0" xfId="33" applyNumberFormat="1" applyFont="1" applyAlignment="1">
      <alignment horizontal="left" vertical="center"/>
      <protection/>
    </xf>
    <xf numFmtId="1" fontId="16" fillId="0" borderId="0" xfId="33" applyNumberFormat="1" applyFont="1" applyAlignment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" fontId="7" fillId="0" borderId="0" xfId="33" applyNumberFormat="1" applyAlignment="1">
      <alignment vertical="center"/>
      <protection/>
    </xf>
    <xf numFmtId="0" fontId="19" fillId="0" borderId="0" xfId="0" applyFont="1" applyBorder="1" applyAlignment="1">
      <alignment vertical="top"/>
    </xf>
    <xf numFmtId="0" fontId="91" fillId="0" borderId="15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34" borderId="17" xfId="63" applyFont="1" applyFill="1" applyBorder="1" applyAlignment="1">
      <alignment horizontal="center" vertical="center" wrapText="1"/>
      <protection/>
    </xf>
    <xf numFmtId="0" fontId="5" fillId="0" borderId="0" xfId="7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7" fillId="0" borderId="0" xfId="33" applyNumberFormat="1">
      <alignment horizontal="right" vertical="center"/>
      <protection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2" fillId="0" borderId="0" xfId="52" applyFont="1" applyBorder="1" applyAlignment="1" applyProtection="1">
      <alignment horizontal="center" vertical="top"/>
      <protection/>
    </xf>
    <xf numFmtId="0" fontId="93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24" fillId="0" borderId="0" xfId="0" applyFont="1" applyBorder="1" applyAlignment="1">
      <alignment vertical="top"/>
    </xf>
    <xf numFmtId="0" fontId="25" fillId="35" borderId="0" xfId="0" applyFont="1" applyFill="1" applyBorder="1" applyAlignment="1">
      <alignment horizontal="center" vertical="center"/>
    </xf>
    <xf numFmtId="9" fontId="94" fillId="35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9" fontId="95" fillId="35" borderId="0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4" fontId="98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9" fillId="0" borderId="0" xfId="0" applyFont="1" applyAlignment="1">
      <alignment horizontal="right" vertical="center"/>
    </xf>
    <xf numFmtId="0" fontId="13" fillId="0" borderId="0" xfId="0" applyFont="1" applyBorder="1" applyAlignment="1">
      <alignment vertical="top"/>
    </xf>
    <xf numFmtId="0" fontId="0" fillId="0" borderId="0" xfId="0" applyFont="1" applyAlignment="1">
      <alignment horizontal="right" vertical="center"/>
    </xf>
    <xf numFmtId="183" fontId="27" fillId="0" borderId="0" xfId="0" applyNumberFormat="1" applyFont="1" applyAlignment="1">
      <alignment horizontal="center" vertical="top"/>
    </xf>
    <xf numFmtId="183" fontId="15" fillId="0" borderId="0" xfId="0" applyNumberFormat="1" applyFont="1" applyAlignment="1">
      <alignment horizontal="center" vertical="top"/>
    </xf>
    <xf numFmtId="183" fontId="100" fillId="0" borderId="0" xfId="0" applyNumberFormat="1" applyFont="1" applyAlignment="1">
      <alignment horizontal="center" vertical="top"/>
    </xf>
    <xf numFmtId="0" fontId="6" fillId="34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101" fillId="36" borderId="21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84" fontId="98" fillId="0" borderId="20" xfId="0" applyNumberFormat="1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left" vertical="center"/>
    </xf>
    <xf numFmtId="0" fontId="102" fillId="36" borderId="22" xfId="0" applyFont="1" applyFill="1" applyBorder="1" applyAlignment="1">
      <alignment horizontal="center" vertical="center"/>
    </xf>
    <xf numFmtId="0" fontId="102" fillId="36" borderId="23" xfId="0" applyFont="1" applyFill="1" applyBorder="1" applyAlignment="1">
      <alignment horizontal="center" vertical="center"/>
    </xf>
    <xf numFmtId="3" fontId="102" fillId="36" borderId="23" xfId="0" applyNumberFormat="1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left" vertical="center"/>
    </xf>
    <xf numFmtId="0" fontId="97" fillId="0" borderId="16" xfId="0" applyFont="1" applyFill="1" applyBorder="1" applyAlignment="1">
      <alignment horizontal="center" vertical="center"/>
    </xf>
    <xf numFmtId="184" fontId="98" fillId="0" borderId="24" xfId="0" applyNumberFormat="1" applyFont="1" applyFill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3" fontId="97" fillId="0" borderId="26" xfId="0" applyNumberFormat="1" applyFont="1" applyFill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3" fontId="97" fillId="0" borderId="28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4" fontId="98" fillId="0" borderId="29" xfId="0" applyNumberFormat="1" applyFont="1" applyFill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3" fontId="97" fillId="0" borderId="32" xfId="0" applyNumberFormat="1" applyFont="1" applyFill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3" fontId="97" fillId="0" borderId="34" xfId="0" applyNumberFormat="1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4" fontId="98" fillId="0" borderId="36" xfId="0" applyNumberFormat="1" applyFont="1" applyFill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4" fontId="98" fillId="0" borderId="38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4" fontId="98" fillId="0" borderId="39" xfId="0" applyNumberFormat="1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0" fillId="35" borderId="0" xfId="0" applyFont="1" applyFill="1" applyBorder="1" applyAlignment="1">
      <alignment vertical="center" wrapText="1"/>
    </xf>
    <xf numFmtId="190" fontId="0" fillId="0" borderId="0" xfId="0" applyNumberFormat="1" applyBorder="1" applyAlignment="1">
      <alignment vertical="top"/>
    </xf>
    <xf numFmtId="0" fontId="96" fillId="0" borderId="41" xfId="0" applyFont="1" applyBorder="1" applyAlignment="1">
      <alignment horizontal="center" vertical="center"/>
    </xf>
    <xf numFmtId="190" fontId="103" fillId="0" borderId="0" xfId="63" applyNumberFormat="1" applyFont="1" applyFill="1" applyBorder="1" applyAlignment="1">
      <alignment horizontal="center" vertical="center" wrapText="1"/>
      <protection/>
    </xf>
    <xf numFmtId="1" fontId="103" fillId="34" borderId="0" xfId="63" applyNumberFormat="1" applyFont="1" applyFill="1" applyBorder="1" applyAlignment="1">
      <alignment horizontal="center" vertical="center" wrapText="1"/>
      <protection/>
    </xf>
    <xf numFmtId="0" fontId="103" fillId="0" borderId="0" xfId="63" applyFont="1" applyFill="1" applyBorder="1" applyAlignment="1">
      <alignment horizontal="center" vertical="center" wrapText="1"/>
      <protection/>
    </xf>
    <xf numFmtId="0" fontId="103" fillId="34" borderId="0" xfId="63" applyFont="1" applyFill="1" applyBorder="1" applyAlignment="1">
      <alignment horizontal="center" vertical="center" wrapText="1"/>
      <protection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1" fillId="35" borderId="42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04" fillId="0" borderId="0" xfId="52" applyFont="1" applyBorder="1" applyAlignment="1" applyProtection="1">
      <alignment horizontal="center" vertical="top"/>
      <protection/>
    </xf>
    <xf numFmtId="183" fontId="23" fillId="37" borderId="0" xfId="0" applyNumberFormat="1" applyFont="1" applyFill="1" applyAlignment="1">
      <alignment horizontal="center" vertical="center"/>
    </xf>
    <xf numFmtId="183" fontId="23" fillId="38" borderId="0" xfId="0" applyNumberFormat="1" applyFont="1" applyFill="1" applyAlignment="1">
      <alignment horizontal="center" vertical="center"/>
    </xf>
    <xf numFmtId="9" fontId="105" fillId="39" borderId="0" xfId="0" applyNumberFormat="1" applyFont="1" applyFill="1" applyAlignment="1">
      <alignment horizontal="center" vertical="top"/>
    </xf>
    <xf numFmtId="0" fontId="106" fillId="0" borderId="15" xfId="0" applyFont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/>
    </xf>
    <xf numFmtId="3" fontId="107" fillId="0" borderId="45" xfId="0" applyNumberFormat="1" applyFont="1" applyFill="1" applyBorder="1" applyAlignment="1">
      <alignment horizontal="center" vertical="center"/>
    </xf>
    <xf numFmtId="3" fontId="107" fillId="0" borderId="26" xfId="0" applyNumberFormat="1" applyFont="1" applyFill="1" applyBorder="1" applyAlignment="1">
      <alignment horizontal="center" vertical="center"/>
    </xf>
    <xf numFmtId="3" fontId="107" fillId="0" borderId="32" xfId="0" applyNumberFormat="1" applyFont="1" applyFill="1" applyBorder="1" applyAlignment="1">
      <alignment horizontal="center" vertical="center"/>
    </xf>
    <xf numFmtId="3" fontId="107" fillId="0" borderId="34" xfId="0" applyNumberFormat="1" applyFont="1" applyFill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4" fontId="107" fillId="0" borderId="39" xfId="0" applyNumberFormat="1" applyFont="1" applyFill="1" applyBorder="1" applyAlignment="1">
      <alignment horizontal="center" vertical="center"/>
    </xf>
    <xf numFmtId="4" fontId="107" fillId="0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08" fillId="0" borderId="27" xfId="0" applyFont="1" applyFill="1" applyBorder="1" applyAlignment="1">
      <alignment horizontal="left" vertical="center"/>
    </xf>
    <xf numFmtId="0" fontId="108" fillId="0" borderId="46" xfId="0" applyFont="1" applyFill="1" applyBorder="1" applyAlignment="1">
      <alignment horizontal="left" vertical="center"/>
    </xf>
    <xf numFmtId="0" fontId="97" fillId="0" borderId="27" xfId="0" applyFont="1" applyFill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3" fontId="107" fillId="0" borderId="47" xfId="0" applyNumberFormat="1" applyFont="1" applyFill="1" applyBorder="1" applyAlignment="1">
      <alignment horizontal="center" vertical="center"/>
    </xf>
    <xf numFmtId="3" fontId="107" fillId="0" borderId="35" xfId="0" applyNumberFormat="1" applyFont="1" applyFill="1" applyBorder="1" applyAlignment="1">
      <alignment horizontal="center" vertical="center"/>
    </xf>
    <xf numFmtId="3" fontId="97" fillId="0" borderId="27" xfId="0" applyNumberFormat="1" applyFont="1" applyFill="1" applyBorder="1" applyAlignment="1">
      <alignment horizontal="center" vertical="center"/>
    </xf>
    <xf numFmtId="3" fontId="97" fillId="0" borderId="35" xfId="0" applyNumberFormat="1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3" fontId="109" fillId="0" borderId="25" xfId="0" applyNumberFormat="1" applyFont="1" applyFill="1" applyBorder="1" applyAlignment="1">
      <alignment horizontal="center" vertical="center"/>
    </xf>
    <xf numFmtId="3" fontId="109" fillId="0" borderId="35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4" fontId="107" fillId="0" borderId="48" xfId="0" applyNumberFormat="1" applyFont="1" applyFill="1" applyBorder="1" applyAlignment="1">
      <alignment horizontal="center" vertical="center"/>
    </xf>
    <xf numFmtId="4" fontId="107" fillId="0" borderId="36" xfId="0" applyNumberFormat="1" applyFont="1" applyFill="1" applyBorder="1" applyAlignment="1">
      <alignment horizontal="center" vertical="center"/>
    </xf>
    <xf numFmtId="4" fontId="98" fillId="0" borderId="49" xfId="0" applyNumberFormat="1" applyFont="1" applyFill="1" applyBorder="1" applyAlignment="1">
      <alignment horizontal="center" vertical="center"/>
    </xf>
    <xf numFmtId="4" fontId="98" fillId="0" borderId="36" xfId="0" applyNumberFormat="1" applyFont="1" applyFill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97" fillId="0" borderId="46" xfId="0" applyFont="1" applyBorder="1" applyAlignment="1">
      <alignment horizontal="center" vertical="center"/>
    </xf>
    <xf numFmtId="3" fontId="97" fillId="0" borderId="46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4" fontId="98" fillId="0" borderId="29" xfId="0" applyNumberFormat="1" applyFont="1" applyFill="1" applyBorder="1" applyAlignment="1">
      <alignment horizontal="center" vertical="center"/>
    </xf>
    <xf numFmtId="4" fontId="98" fillId="0" borderId="50" xfId="0" applyNumberFormat="1" applyFont="1" applyFill="1" applyBorder="1" applyAlignment="1">
      <alignment horizontal="center" vertical="center"/>
    </xf>
    <xf numFmtId="3" fontId="107" fillId="0" borderId="27" xfId="0" applyNumberFormat="1" applyFont="1" applyFill="1" applyBorder="1" applyAlignment="1">
      <alignment horizontal="center" vertical="center"/>
    </xf>
    <xf numFmtId="3" fontId="107" fillId="0" borderId="46" xfId="0" applyNumberFormat="1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4" fontId="107" fillId="0" borderId="29" xfId="0" applyNumberFormat="1" applyFont="1" applyFill="1" applyBorder="1" applyAlignment="1">
      <alignment horizontal="center" vertical="center"/>
    </xf>
    <xf numFmtId="4" fontId="107" fillId="0" borderId="50" xfId="0" applyNumberFormat="1" applyFont="1" applyFill="1" applyBorder="1" applyAlignment="1">
      <alignment horizontal="center" vertical="center"/>
    </xf>
    <xf numFmtId="0" fontId="29" fillId="0" borderId="41" xfId="63" applyFont="1" applyFill="1" applyBorder="1" applyAlignment="1">
      <alignment horizontal="left" vertical="center" wrapText="1"/>
      <protection/>
    </xf>
    <xf numFmtId="0" fontId="29" fillId="0" borderId="46" xfId="63" applyFont="1" applyFill="1" applyBorder="1" applyAlignment="1">
      <alignment horizontal="left" vertical="center" wrapText="1"/>
      <protection/>
    </xf>
    <xf numFmtId="0" fontId="96" fillId="0" borderId="47" xfId="0" applyFont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6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19" fillId="0" borderId="41" xfId="0" applyFont="1" applyBorder="1" applyAlignment="1">
      <alignment vertical="top"/>
    </xf>
    <xf numFmtId="0" fontId="19" fillId="0" borderId="46" xfId="0" applyFont="1" applyBorder="1" applyAlignment="1">
      <alignment vertical="top"/>
    </xf>
    <xf numFmtId="0" fontId="29" fillId="0" borderId="25" xfId="0" applyFont="1" applyBorder="1" applyAlignment="1">
      <alignment horizontal="left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10" fillId="0" borderId="47" xfId="0" applyFont="1" applyBorder="1" applyAlignment="1">
      <alignment horizontal="left" vertical="center" wrapText="1"/>
    </xf>
    <xf numFmtId="0" fontId="111" fillId="0" borderId="41" xfId="0" applyFont="1" applyBorder="1" applyAlignment="1">
      <alignment horizontal="left" vertical="center" wrapText="1"/>
    </xf>
    <xf numFmtId="0" fontId="112" fillId="0" borderId="41" xfId="0" applyFont="1" applyBorder="1" applyAlignment="1">
      <alignment vertical="top"/>
    </xf>
    <xf numFmtId="0" fontId="112" fillId="0" borderId="46" xfId="0" applyFont="1" applyBorder="1" applyAlignment="1">
      <alignment vertical="top"/>
    </xf>
    <xf numFmtId="0" fontId="16" fillId="0" borderId="15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4" fillId="0" borderId="41" xfId="63" applyFont="1" applyFill="1" applyBorder="1" applyAlignment="1">
      <alignment horizontal="left" vertical="center" wrapText="1"/>
      <protection/>
    </xf>
    <xf numFmtId="0" fontId="33" fillId="0" borderId="41" xfId="63" applyFont="1" applyFill="1" applyBorder="1" applyAlignment="1">
      <alignment horizontal="left" vertical="center" wrapText="1"/>
      <protection/>
    </xf>
    <xf numFmtId="184" fontId="98" fillId="0" borderId="29" xfId="0" applyNumberFormat="1" applyFont="1" applyFill="1" applyBorder="1" applyAlignment="1">
      <alignment horizontal="center" vertical="center"/>
    </xf>
    <xf numFmtId="184" fontId="98" fillId="0" borderId="36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rice" xfId="33"/>
    <cellStyle name="Price &lt;" xfId="34"/>
    <cellStyle name="Price &gt;" xfId="35"/>
    <cellStyle name="Price бук" xfId="36"/>
    <cellStyle name="Price зеленый" xfId="37"/>
    <cellStyle name="Price светло-серый" xfId="38"/>
    <cellStyle name="Price т.серый" xfId="39"/>
    <cellStyle name="Price_Add" xfId="40"/>
    <cellStyle name="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ес NET" xfId="49"/>
    <cellStyle name="Вывод" xfId="50"/>
    <cellStyle name="Вычисление" xfId="51"/>
    <cellStyle name="Hyperlink" xfId="52"/>
    <cellStyle name="Дата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дентификатор" xfId="60"/>
    <cellStyle name="Итог" xfId="61"/>
    <cellStyle name="Контрольная ячейка" xfId="62"/>
    <cellStyle name="Модель" xfId="63"/>
    <cellStyle name="Название" xfId="64"/>
    <cellStyle name="Наименование" xfId="65"/>
    <cellStyle name="Нейтральный" xfId="66"/>
    <cellStyle name="Объем" xfId="67"/>
    <cellStyle name="Объем NET" xfId="68"/>
    <cellStyle name="Объем покупки" xfId="69"/>
    <cellStyle name="Плохой" xfId="70"/>
    <cellStyle name="Пояснение" xfId="71"/>
    <cellStyle name="Примечание" xfId="72"/>
    <cellStyle name="Percent" xfId="73"/>
    <cellStyle name="Размеры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742950</xdr:colOff>
      <xdr:row>9</xdr:row>
      <xdr:rowOff>66675</xdr:rowOff>
    </xdr:from>
    <xdr:ext cx="3790950" cy="781050"/>
    <xdr:sp fLocksText="0">
      <xdr:nvSpPr>
        <xdr:cNvPr id="1" name="TextBox 34"/>
        <xdr:cNvSpPr txBox="1">
          <a:spLocks noChangeArrowheads="1"/>
        </xdr:cNvSpPr>
      </xdr:nvSpPr>
      <xdr:spPr>
        <a:xfrm>
          <a:off x="2019300" y="66675"/>
          <a:ext cx="3790950" cy="781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219075</xdr:colOff>
      <xdr:row>23</xdr:row>
      <xdr:rowOff>38100</xdr:rowOff>
    </xdr:from>
    <xdr:to>
      <xdr:col>2</xdr:col>
      <xdr:colOff>495300</xdr:colOff>
      <xdr:row>23</xdr:row>
      <xdr:rowOff>361950</xdr:rowOff>
    </xdr:to>
    <xdr:pic>
      <xdr:nvPicPr>
        <xdr:cNvPr id="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194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22</xdr:row>
      <xdr:rowOff>85725</xdr:rowOff>
    </xdr:from>
    <xdr:to>
      <xdr:col>2</xdr:col>
      <xdr:colOff>619125</xdr:colOff>
      <xdr:row>22</xdr:row>
      <xdr:rowOff>419100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193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66675</xdr:rowOff>
    </xdr:from>
    <xdr:to>
      <xdr:col>2</xdr:col>
      <xdr:colOff>619125</xdr:colOff>
      <xdr:row>25</xdr:row>
      <xdr:rowOff>400050</xdr:rowOff>
    </xdr:to>
    <xdr:pic>
      <xdr:nvPicPr>
        <xdr:cNvPr id="4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76237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41</xdr:row>
      <xdr:rowOff>38100</xdr:rowOff>
    </xdr:from>
    <xdr:to>
      <xdr:col>2</xdr:col>
      <xdr:colOff>590550</xdr:colOff>
      <xdr:row>42</xdr:row>
      <xdr:rowOff>295275</xdr:rowOff>
    </xdr:to>
    <xdr:pic>
      <xdr:nvPicPr>
        <xdr:cNvPr id="5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9829800"/>
          <a:ext cx="304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47625</xdr:rowOff>
    </xdr:from>
    <xdr:to>
      <xdr:col>2</xdr:col>
      <xdr:colOff>638175</xdr:colOff>
      <xdr:row>36</xdr:row>
      <xdr:rowOff>295275</xdr:rowOff>
    </xdr:to>
    <xdr:pic>
      <xdr:nvPicPr>
        <xdr:cNvPr id="6" name="Picture 4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80010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35</xdr:row>
      <xdr:rowOff>9525</xdr:rowOff>
    </xdr:from>
    <xdr:to>
      <xdr:col>2</xdr:col>
      <xdr:colOff>790575</xdr:colOff>
      <xdr:row>35</xdr:row>
      <xdr:rowOff>419100</xdr:rowOff>
    </xdr:to>
    <xdr:pic>
      <xdr:nvPicPr>
        <xdr:cNvPr id="7" name="Picture 4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74676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34</xdr:row>
      <xdr:rowOff>9525</xdr:rowOff>
    </xdr:from>
    <xdr:to>
      <xdr:col>2</xdr:col>
      <xdr:colOff>285750</xdr:colOff>
      <xdr:row>35</xdr:row>
      <xdr:rowOff>47625</xdr:rowOff>
    </xdr:to>
    <xdr:pic>
      <xdr:nvPicPr>
        <xdr:cNvPr id="8" name="Picture 4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6972300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29</xdr:row>
      <xdr:rowOff>85725</xdr:rowOff>
    </xdr:from>
    <xdr:to>
      <xdr:col>2</xdr:col>
      <xdr:colOff>600075</xdr:colOff>
      <xdr:row>29</xdr:row>
      <xdr:rowOff>447675</xdr:rowOff>
    </xdr:to>
    <xdr:pic>
      <xdr:nvPicPr>
        <xdr:cNvPr id="9" name="Picture 4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527685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32</xdr:row>
      <xdr:rowOff>142875</xdr:rowOff>
    </xdr:from>
    <xdr:to>
      <xdr:col>2</xdr:col>
      <xdr:colOff>704850</xdr:colOff>
      <xdr:row>33</xdr:row>
      <xdr:rowOff>114300</xdr:rowOff>
    </xdr:to>
    <xdr:pic>
      <xdr:nvPicPr>
        <xdr:cNvPr id="10" name="Picture 4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64674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20</xdr:row>
      <xdr:rowOff>28575</xdr:rowOff>
    </xdr:from>
    <xdr:to>
      <xdr:col>2</xdr:col>
      <xdr:colOff>685800</xdr:colOff>
      <xdr:row>21</xdr:row>
      <xdr:rowOff>114300</xdr:rowOff>
    </xdr:to>
    <xdr:pic>
      <xdr:nvPicPr>
        <xdr:cNvPr id="11" name="Picture 4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952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18</xdr:row>
      <xdr:rowOff>85725</xdr:rowOff>
    </xdr:from>
    <xdr:to>
      <xdr:col>2</xdr:col>
      <xdr:colOff>666750</xdr:colOff>
      <xdr:row>19</xdr:row>
      <xdr:rowOff>219075</xdr:rowOff>
    </xdr:to>
    <xdr:pic>
      <xdr:nvPicPr>
        <xdr:cNvPr id="12" name="Picture 4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1533525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24</xdr:row>
      <xdr:rowOff>104775</xdr:rowOff>
    </xdr:from>
    <xdr:to>
      <xdr:col>2</xdr:col>
      <xdr:colOff>542925</xdr:colOff>
      <xdr:row>24</xdr:row>
      <xdr:rowOff>352425</xdr:rowOff>
    </xdr:to>
    <xdr:pic>
      <xdr:nvPicPr>
        <xdr:cNvPr id="13" name="Picture 4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336232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30</xdr:row>
      <xdr:rowOff>104775</xdr:rowOff>
    </xdr:from>
    <xdr:to>
      <xdr:col>2</xdr:col>
      <xdr:colOff>657225</xdr:colOff>
      <xdr:row>31</xdr:row>
      <xdr:rowOff>66675</xdr:rowOff>
    </xdr:to>
    <xdr:pic>
      <xdr:nvPicPr>
        <xdr:cNvPr id="14" name="Picture 4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" y="58007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39</xdr:row>
      <xdr:rowOff>38100</xdr:rowOff>
    </xdr:from>
    <xdr:to>
      <xdr:col>2</xdr:col>
      <xdr:colOff>590550</xdr:colOff>
      <xdr:row>40</xdr:row>
      <xdr:rowOff>285750</xdr:rowOff>
    </xdr:to>
    <xdr:pic>
      <xdr:nvPicPr>
        <xdr:cNvPr id="15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9048750"/>
          <a:ext cx="314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37</xdr:row>
      <xdr:rowOff>104775</xdr:rowOff>
    </xdr:from>
    <xdr:to>
      <xdr:col>2</xdr:col>
      <xdr:colOff>542925</xdr:colOff>
      <xdr:row>38</xdr:row>
      <xdr:rowOff>333375</xdr:rowOff>
    </xdr:to>
    <xdr:pic>
      <xdr:nvPicPr>
        <xdr:cNvPr id="16" name="Picture 4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" y="8420100"/>
          <a:ext cx="228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28</xdr:row>
      <xdr:rowOff>57150</xdr:rowOff>
    </xdr:from>
    <xdr:to>
      <xdr:col>2</xdr:col>
      <xdr:colOff>561975</xdr:colOff>
      <xdr:row>28</xdr:row>
      <xdr:rowOff>476250</xdr:rowOff>
    </xdr:to>
    <xdr:pic>
      <xdr:nvPicPr>
        <xdr:cNvPr id="17" name="Picture 4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474345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1104900</xdr:colOff>
      <xdr:row>9</xdr:row>
      <xdr:rowOff>47625</xdr:rowOff>
    </xdr:from>
    <xdr:ext cx="3057525" cy="1085850"/>
    <xdr:sp>
      <xdr:nvSpPr>
        <xdr:cNvPr id="18" name="TextBox 35"/>
        <xdr:cNvSpPr txBox="1">
          <a:spLocks noChangeArrowheads="1"/>
        </xdr:cNvSpPr>
      </xdr:nvSpPr>
      <xdr:spPr>
        <a:xfrm>
          <a:off x="2381250" y="47625"/>
          <a:ext cx="30575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latin typeface="Century Gothic"/>
              <a:ea typeface="Century Gothic"/>
              <a:cs typeface="Century Gothic"/>
            </a:rPr>
            <a:t>мебель и оборудование для гостиниц</a:t>
          </a:r>
        </a:p>
      </xdr:txBody>
    </xdr:sp>
    <xdr:clientData/>
  </xdr:oneCellAnchor>
  <xdr:twoCellAnchor>
    <xdr:from>
      <xdr:col>2</xdr:col>
      <xdr:colOff>171450</xdr:colOff>
      <xdr:row>22</xdr:row>
      <xdr:rowOff>0</xdr:rowOff>
    </xdr:from>
    <xdr:to>
      <xdr:col>2</xdr:col>
      <xdr:colOff>676275</xdr:colOff>
      <xdr:row>22</xdr:row>
      <xdr:rowOff>19050</xdr:rowOff>
    </xdr:to>
    <xdr:pic>
      <xdr:nvPicPr>
        <xdr:cNvPr id="19" name="Рисунок 36" descr="Кровать 2х ярусная HOSTEL ЛДСП"/>
        <xdr:cNvPicPr preferRelativeResize="1">
          <a:picLocks noChangeAspect="1"/>
        </xdr:cNvPicPr>
      </xdr:nvPicPr>
      <xdr:blipFill>
        <a:blip r:embed="rId15">
          <a:clrChange>
            <a:clrFrom>
              <a:srgbClr val="BDCBDE"/>
            </a:clrFrom>
            <a:clrTo>
              <a:srgbClr val="BDCBDE">
                <a:alpha val="0"/>
              </a:srgbClr>
            </a:clrTo>
          </a:clrChange>
        </a:blip>
        <a:srcRect l="26800" r="19599"/>
        <a:stretch>
          <a:fillRect/>
        </a:stretch>
      </xdr:blipFill>
      <xdr:spPr>
        <a:xfrm>
          <a:off x="523875" y="2333625"/>
          <a:ext cx="504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71</xdr:row>
      <xdr:rowOff>152400</xdr:rowOff>
    </xdr:from>
    <xdr:to>
      <xdr:col>2</xdr:col>
      <xdr:colOff>876300</xdr:colOff>
      <xdr:row>73</xdr:row>
      <xdr:rowOff>209550</xdr:rowOff>
    </xdr:to>
    <xdr:pic>
      <xdr:nvPicPr>
        <xdr:cNvPr id="20" name="Picture 5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0050" y="18116550"/>
          <a:ext cx="8286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</xdr:colOff>
      <xdr:row>53</xdr:row>
      <xdr:rowOff>133350</xdr:rowOff>
    </xdr:from>
    <xdr:to>
      <xdr:col>2</xdr:col>
      <xdr:colOff>676275</xdr:colOff>
      <xdr:row>55</xdr:row>
      <xdr:rowOff>152400</xdr:rowOff>
    </xdr:to>
    <xdr:pic>
      <xdr:nvPicPr>
        <xdr:cNvPr id="21" name="Picture 4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9100" y="1379220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895350</xdr:colOff>
      <xdr:row>52</xdr:row>
      <xdr:rowOff>57150</xdr:rowOff>
    </xdr:to>
    <xdr:pic>
      <xdr:nvPicPr>
        <xdr:cNvPr id="22" name="Picture 589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9575" y="12973050"/>
          <a:ext cx="8382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57</xdr:row>
      <xdr:rowOff>104775</xdr:rowOff>
    </xdr:from>
    <xdr:to>
      <xdr:col>2</xdr:col>
      <xdr:colOff>723900</xdr:colOff>
      <xdr:row>58</xdr:row>
      <xdr:rowOff>219075</xdr:rowOff>
    </xdr:to>
    <xdr:pic>
      <xdr:nvPicPr>
        <xdr:cNvPr id="23" name="Picture 49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" y="146399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67</xdr:row>
      <xdr:rowOff>95250</xdr:rowOff>
    </xdr:from>
    <xdr:to>
      <xdr:col>2</xdr:col>
      <xdr:colOff>781050</xdr:colOff>
      <xdr:row>70</xdr:row>
      <xdr:rowOff>133350</xdr:rowOff>
    </xdr:to>
    <xdr:pic>
      <xdr:nvPicPr>
        <xdr:cNvPr id="24" name="Изображения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7183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63</xdr:row>
      <xdr:rowOff>114300</xdr:rowOff>
    </xdr:from>
    <xdr:to>
      <xdr:col>2</xdr:col>
      <xdr:colOff>790575</xdr:colOff>
      <xdr:row>65</xdr:row>
      <xdr:rowOff>219075</xdr:rowOff>
    </xdr:to>
    <xdr:pic>
      <xdr:nvPicPr>
        <xdr:cNvPr id="25" name="Изображения 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11630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59</xdr:row>
      <xdr:rowOff>66675</xdr:rowOff>
    </xdr:from>
    <xdr:to>
      <xdr:col>2</xdr:col>
      <xdr:colOff>781050</xdr:colOff>
      <xdr:row>62</xdr:row>
      <xdr:rowOff>152400</xdr:rowOff>
    </xdr:to>
    <xdr:pic>
      <xdr:nvPicPr>
        <xdr:cNvPr id="26" name="Изображения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6725" y="151923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26</xdr:row>
      <xdr:rowOff>123825</xdr:rowOff>
    </xdr:from>
    <xdr:to>
      <xdr:col>2</xdr:col>
      <xdr:colOff>590550</xdr:colOff>
      <xdr:row>27</xdr:row>
      <xdr:rowOff>314325</xdr:rowOff>
    </xdr:to>
    <xdr:pic>
      <xdr:nvPicPr>
        <xdr:cNvPr id="27" name="Picture 4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0550" y="42195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SheetLayoutView="100" zoomScalePageLayoutView="0" workbookViewId="0" topLeftCell="A58">
      <selection activeCell="C53" sqref="C53"/>
    </sheetView>
  </sheetViews>
  <sheetFormatPr defaultColWidth="9.59765625" defaultRowHeight="9.75"/>
  <cols>
    <col min="1" max="1" width="3" style="2" customWidth="1"/>
    <col min="2" max="2" width="4.3984375" style="2" customWidth="1"/>
    <col min="3" max="3" width="19.3984375" style="2" customWidth="1"/>
    <col min="4" max="4" width="68.59765625" style="2" customWidth="1"/>
    <col min="5" max="5" width="19.3984375" style="0" customWidth="1"/>
    <col min="6" max="6" width="19.3984375" style="29" customWidth="1"/>
    <col min="7" max="7" width="19.3984375" style="0" customWidth="1"/>
    <col min="8" max="8" width="20.59765625" style="0" customWidth="1"/>
    <col min="9" max="9" width="3" style="2" customWidth="1"/>
    <col min="10" max="10" width="11" style="2" customWidth="1"/>
    <col min="11" max="11" width="12.796875" style="17" hidden="1" customWidth="1"/>
    <col min="12" max="12" width="13" style="17" hidden="1" customWidth="1"/>
    <col min="13" max="13" width="11.3984375" style="17" hidden="1" customWidth="1"/>
    <col min="14" max="14" width="23.3984375" style="17" hidden="1" customWidth="1"/>
    <col min="15" max="15" width="7.19921875" style="17" bestFit="1" customWidth="1"/>
    <col min="16" max="17" width="25.59765625" style="2" customWidth="1"/>
    <col min="18" max="16384" width="9.59765625" style="2" customWidth="1"/>
  </cols>
  <sheetData>
    <row r="1" spans="3:15" ht="15.75" hidden="1">
      <c r="C1" s="32" t="s">
        <v>28</v>
      </c>
      <c r="F1"/>
      <c r="H1" s="33" t="s">
        <v>29</v>
      </c>
      <c r="K1" s="2"/>
      <c r="L1" s="2"/>
      <c r="M1" s="2"/>
      <c r="N1" s="2"/>
      <c r="O1" s="2"/>
    </row>
    <row r="2" spans="6:15" ht="9.75" hidden="1">
      <c r="F2"/>
      <c r="K2" s="2"/>
      <c r="L2" s="2"/>
      <c r="M2" s="2"/>
      <c r="N2" s="2"/>
      <c r="O2" s="2"/>
    </row>
    <row r="3" spans="6:15" ht="9.75" hidden="1">
      <c r="F3"/>
      <c r="K3" s="2"/>
      <c r="L3" s="2"/>
      <c r="M3" s="2"/>
      <c r="N3" s="2"/>
      <c r="O3" s="2"/>
    </row>
    <row r="4" spans="6:15" ht="9.75" hidden="1">
      <c r="F4"/>
      <c r="K4" s="2"/>
      <c r="L4" s="2"/>
      <c r="M4" s="2"/>
      <c r="N4" s="2"/>
      <c r="O4" s="2"/>
    </row>
    <row r="5" spans="3:15" ht="9.75" hidden="1">
      <c r="C5" s="34"/>
      <c r="D5" s="34"/>
      <c r="F5"/>
      <c r="G5" s="34"/>
      <c r="H5" s="34"/>
      <c r="K5" s="2"/>
      <c r="L5" s="2"/>
      <c r="M5" s="2"/>
      <c r="N5" s="2"/>
      <c r="O5" s="2"/>
    </row>
    <row r="6" spans="6:15" ht="9.75" hidden="1">
      <c r="F6"/>
      <c r="G6" s="2"/>
      <c r="H6" s="2"/>
      <c r="K6" s="2"/>
      <c r="L6" s="2"/>
      <c r="M6" s="2"/>
      <c r="N6" s="2"/>
      <c r="O6" s="2"/>
    </row>
    <row r="7" spans="4:15" ht="18.75" hidden="1">
      <c r="D7" s="35" t="s">
        <v>40</v>
      </c>
      <c r="F7"/>
      <c r="G7" s="2"/>
      <c r="H7" s="2"/>
      <c r="K7" s="2"/>
      <c r="L7" s="2"/>
      <c r="M7" s="2"/>
      <c r="N7" s="2"/>
      <c r="O7" s="2"/>
    </row>
    <row r="8" spans="6:15" ht="9.75" hidden="1">
      <c r="F8"/>
      <c r="K8" s="2"/>
      <c r="L8" s="2"/>
      <c r="M8" s="2"/>
      <c r="N8" s="2"/>
      <c r="O8" s="2"/>
    </row>
    <row r="9" spans="5:15" ht="12.75" hidden="1">
      <c r="E9" s="9"/>
      <c r="F9" s="10"/>
      <c r="H9" s="31"/>
      <c r="K9" s="2"/>
      <c r="L9" s="2"/>
      <c r="M9" s="2"/>
      <c r="N9" s="2"/>
      <c r="O9" s="2"/>
    </row>
    <row r="10" spans="4:7" ht="12.75">
      <c r="D10" s="9"/>
      <c r="E10" s="9"/>
      <c r="F10" s="10"/>
      <c r="G10" s="13"/>
    </row>
    <row r="11" spans="4:10" ht="12" customHeight="1">
      <c r="D11" s="164" t="s">
        <v>72</v>
      </c>
      <c r="E11" s="164"/>
      <c r="F11" s="164"/>
      <c r="G11" s="164"/>
      <c r="H11" s="164"/>
      <c r="I11" s="164"/>
      <c r="J11" s="164"/>
    </row>
    <row r="12" spans="2:15" s="3" customFormat="1" ht="12" customHeight="1">
      <c r="B12" s="6"/>
      <c r="C12" s="6"/>
      <c r="D12" s="9"/>
      <c r="E12" s="9"/>
      <c r="F12" s="164" t="s">
        <v>71</v>
      </c>
      <c r="G12" s="164"/>
      <c r="H12" s="164"/>
      <c r="K12" s="21"/>
      <c r="L12" s="21"/>
      <c r="M12" s="21"/>
      <c r="N12" s="21"/>
      <c r="O12" s="21"/>
    </row>
    <row r="13" spans="2:15" s="4" customFormat="1" ht="12" customHeight="1">
      <c r="B13" s="7"/>
      <c r="C13" s="7"/>
      <c r="D13" s="8"/>
      <c r="F13" s="27"/>
      <c r="H13" s="31" t="s">
        <v>42</v>
      </c>
      <c r="K13" s="22"/>
      <c r="L13" s="22"/>
      <c r="M13" s="22"/>
      <c r="N13" s="22"/>
      <c r="O13" s="22"/>
    </row>
    <row r="14" spans="6:15" s="5" customFormat="1" ht="12" customHeight="1">
      <c r="F14" s="28"/>
      <c r="H14" s="31"/>
      <c r="K14" s="23"/>
      <c r="L14" s="23"/>
      <c r="M14" s="23"/>
      <c r="N14" s="23"/>
      <c r="O14" s="23"/>
    </row>
    <row r="15" spans="4:15" s="5" customFormat="1" ht="12" customHeight="1">
      <c r="D15" s="112"/>
      <c r="E15" s="112"/>
      <c r="F15" s="112"/>
      <c r="H15" s="31"/>
      <c r="K15" s="23"/>
      <c r="L15" s="23"/>
      <c r="M15" s="23"/>
      <c r="N15" s="23"/>
      <c r="O15" s="23"/>
    </row>
    <row r="16" spans="4:15" s="5" customFormat="1" ht="12" customHeight="1">
      <c r="D16" s="112"/>
      <c r="E16" s="112"/>
      <c r="F16" s="112"/>
      <c r="K16" s="23"/>
      <c r="L16" s="23"/>
      <c r="M16" s="23"/>
      <c r="N16" s="23"/>
      <c r="O16" s="23"/>
    </row>
    <row r="17" spans="3:15" s="14" customFormat="1" ht="15.75" customHeight="1" thickBot="1">
      <c r="C17" s="30"/>
      <c r="D17" s="30"/>
      <c r="E17" s="98"/>
      <c r="F17" s="30"/>
      <c r="G17" s="30" t="s">
        <v>43</v>
      </c>
      <c r="H17" s="30"/>
      <c r="K17" s="24"/>
      <c r="L17" s="24"/>
      <c r="M17" s="24"/>
      <c r="N17" s="24"/>
      <c r="O17" s="24"/>
    </row>
    <row r="18" spans="2:15" s="14" customFormat="1" ht="13.5" customHeight="1" thickBot="1">
      <c r="B18" s="58" t="s">
        <v>0</v>
      </c>
      <c r="C18" s="59" t="s">
        <v>33</v>
      </c>
      <c r="D18" s="59" t="s">
        <v>1</v>
      </c>
      <c r="E18" s="59" t="s">
        <v>34</v>
      </c>
      <c r="F18" s="60" t="s">
        <v>35</v>
      </c>
      <c r="G18" s="59" t="s">
        <v>36</v>
      </c>
      <c r="H18" s="54" t="s">
        <v>32</v>
      </c>
      <c r="K18" s="17"/>
      <c r="M18" s="25"/>
      <c r="N18" s="17"/>
      <c r="O18" s="17"/>
    </row>
    <row r="19" spans="2:15" ht="18" customHeight="1">
      <c r="B19" s="11">
        <v>1</v>
      </c>
      <c r="C19" s="163"/>
      <c r="D19" s="57" t="s">
        <v>18</v>
      </c>
      <c r="E19" s="55" t="s">
        <v>44</v>
      </c>
      <c r="F19" s="65">
        <v>3962</v>
      </c>
      <c r="G19" s="15">
        <v>0</v>
      </c>
      <c r="H19" s="56">
        <f aca="true" t="shared" si="0" ref="H19:H27">G19*F19</f>
        <v>0</v>
      </c>
      <c r="K19" s="20" t="e">
        <f>M19*#REF!</f>
        <v>#REF!</v>
      </c>
      <c r="L19" s="20" t="e">
        <f>N19*#REF!</f>
        <v>#REF!</v>
      </c>
      <c r="M19" s="18">
        <v>0.025</v>
      </c>
      <c r="N19" s="19">
        <v>16</v>
      </c>
      <c r="O19" s="2"/>
    </row>
    <row r="20" spans="2:15" ht="19.5" customHeight="1">
      <c r="B20" s="11">
        <v>2</v>
      </c>
      <c r="C20" s="163"/>
      <c r="D20" s="57" t="s">
        <v>18</v>
      </c>
      <c r="E20" s="55" t="s">
        <v>45</v>
      </c>
      <c r="F20" s="65">
        <v>6244</v>
      </c>
      <c r="G20" s="15">
        <v>0</v>
      </c>
      <c r="H20" s="56">
        <f t="shared" si="0"/>
        <v>0</v>
      </c>
      <c r="I20" s="1"/>
      <c r="K20" s="20" t="e">
        <f>M20*#REF!</f>
        <v>#REF!</v>
      </c>
      <c r="L20" s="20" t="e">
        <f>N20*#REF!</f>
        <v>#REF!</v>
      </c>
      <c r="M20" s="18">
        <v>0.036</v>
      </c>
      <c r="N20" s="19">
        <v>22</v>
      </c>
      <c r="O20" s="2"/>
    </row>
    <row r="21" spans="2:15" ht="19.5" customHeight="1">
      <c r="B21" s="11">
        <v>3</v>
      </c>
      <c r="C21" s="113"/>
      <c r="D21" s="57" t="s">
        <v>17</v>
      </c>
      <c r="E21" s="55" t="s">
        <v>44</v>
      </c>
      <c r="F21" s="65">
        <v>4370</v>
      </c>
      <c r="G21" s="15">
        <v>0</v>
      </c>
      <c r="H21" s="56">
        <f t="shared" si="0"/>
        <v>0</v>
      </c>
      <c r="I21" s="1"/>
      <c r="K21" s="20" t="e">
        <f>M21*#REF!</f>
        <v>#REF!</v>
      </c>
      <c r="L21" s="20" t="e">
        <f>N21*#REF!</f>
        <v>#REF!</v>
      </c>
      <c r="M21" s="18">
        <v>0.044</v>
      </c>
      <c r="N21" s="19">
        <v>28.5</v>
      </c>
      <c r="O21" s="2"/>
    </row>
    <row r="22" spans="2:15" ht="12.75" customHeight="1">
      <c r="B22" s="11">
        <v>4</v>
      </c>
      <c r="C22" s="114"/>
      <c r="D22" s="57" t="s">
        <v>17</v>
      </c>
      <c r="E22" s="55" t="s">
        <v>45</v>
      </c>
      <c r="F22" s="65">
        <v>6849</v>
      </c>
      <c r="G22" s="15">
        <v>0</v>
      </c>
      <c r="H22" s="56">
        <f t="shared" si="0"/>
        <v>0</v>
      </c>
      <c r="K22" s="20" t="e">
        <f>M22*#REF!</f>
        <v>#REF!</v>
      </c>
      <c r="L22" s="20" t="e">
        <f>N22*#REF!</f>
        <v>#REF!</v>
      </c>
      <c r="M22" s="18">
        <v>0.052</v>
      </c>
      <c r="N22" s="19">
        <v>32</v>
      </c>
      <c r="O22" s="2"/>
    </row>
    <row r="23" spans="2:15" ht="35.25" customHeight="1">
      <c r="B23" s="11">
        <v>5</v>
      </c>
      <c r="C23" s="84"/>
      <c r="D23" s="57" t="s">
        <v>23</v>
      </c>
      <c r="E23" s="55" t="s">
        <v>13</v>
      </c>
      <c r="F23" s="65">
        <v>1769</v>
      </c>
      <c r="G23" s="15">
        <v>0</v>
      </c>
      <c r="H23" s="56">
        <f t="shared" si="0"/>
        <v>0</v>
      </c>
      <c r="K23" s="20">
        <f aca="true" t="shared" si="1" ref="K23:L26">M23*$G19</f>
        <v>0</v>
      </c>
      <c r="L23" s="20">
        <f t="shared" si="1"/>
        <v>0</v>
      </c>
      <c r="M23" s="18">
        <v>0.083</v>
      </c>
      <c r="N23" s="19">
        <v>39.4</v>
      </c>
      <c r="O23" s="2"/>
    </row>
    <row r="24" spans="2:15" ht="37.5" customHeight="1">
      <c r="B24" s="11">
        <v>6</v>
      </c>
      <c r="C24" s="84"/>
      <c r="D24" s="57" t="s">
        <v>24</v>
      </c>
      <c r="E24" s="55" t="s">
        <v>13</v>
      </c>
      <c r="F24" s="65">
        <v>1420</v>
      </c>
      <c r="G24" s="15">
        <v>0</v>
      </c>
      <c r="H24" s="56">
        <f t="shared" si="0"/>
        <v>0</v>
      </c>
      <c r="K24" s="20">
        <f t="shared" si="1"/>
        <v>0</v>
      </c>
      <c r="L24" s="20">
        <f t="shared" si="1"/>
        <v>0</v>
      </c>
      <c r="M24" s="52">
        <v>0.124</v>
      </c>
      <c r="N24" s="51">
        <v>51.5</v>
      </c>
      <c r="O24" s="2"/>
    </row>
    <row r="25" spans="2:15" ht="34.5" customHeight="1">
      <c r="B25" s="11">
        <v>7</v>
      </c>
      <c r="C25" s="84"/>
      <c r="D25" s="57" t="s">
        <v>7</v>
      </c>
      <c r="E25" s="55" t="s">
        <v>54</v>
      </c>
      <c r="F25" s="65">
        <v>1179</v>
      </c>
      <c r="G25" s="15">
        <v>0</v>
      </c>
      <c r="H25" s="56">
        <f t="shared" si="0"/>
        <v>0</v>
      </c>
      <c r="K25" s="20">
        <f t="shared" si="1"/>
        <v>0</v>
      </c>
      <c r="L25" s="20">
        <f t="shared" si="1"/>
        <v>0</v>
      </c>
      <c r="M25" s="18">
        <v>0.098</v>
      </c>
      <c r="N25" s="19">
        <v>43.2</v>
      </c>
      <c r="O25" s="2"/>
    </row>
    <row r="26" spans="2:15" ht="31.5" customHeight="1">
      <c r="B26" s="11">
        <v>8</v>
      </c>
      <c r="C26" s="84"/>
      <c r="D26" s="57" t="s">
        <v>3</v>
      </c>
      <c r="E26" s="55" t="s">
        <v>4</v>
      </c>
      <c r="F26" s="65">
        <v>1452</v>
      </c>
      <c r="G26" s="15">
        <v>0</v>
      </c>
      <c r="H26" s="56">
        <f t="shared" si="0"/>
        <v>0</v>
      </c>
      <c r="K26" s="20">
        <f t="shared" si="1"/>
        <v>0</v>
      </c>
      <c r="L26" s="20">
        <f t="shared" si="1"/>
        <v>0</v>
      </c>
      <c r="M26" s="18">
        <v>0.149</v>
      </c>
      <c r="N26" s="19">
        <v>66.1</v>
      </c>
      <c r="O26" s="2"/>
    </row>
    <row r="27" spans="2:15" ht="14.25" customHeight="1">
      <c r="B27" s="165">
        <v>9</v>
      </c>
      <c r="C27" s="113"/>
      <c r="D27" s="115" t="s">
        <v>5</v>
      </c>
      <c r="E27" s="117" t="s">
        <v>22</v>
      </c>
      <c r="F27" s="121">
        <v>2093</v>
      </c>
      <c r="G27" s="123">
        <v>0</v>
      </c>
      <c r="H27" s="169">
        <f t="shared" si="0"/>
        <v>0</v>
      </c>
      <c r="I27" s="1"/>
      <c r="K27" s="20" t="e">
        <f>M27*#REF!</f>
        <v>#REF!</v>
      </c>
      <c r="L27" s="20" t="e">
        <f>N27*#REF!</f>
        <v>#REF!</v>
      </c>
      <c r="M27" s="18">
        <v>0.34</v>
      </c>
      <c r="N27" s="19">
        <v>120</v>
      </c>
      <c r="O27" s="2"/>
    </row>
    <row r="28" spans="2:15" ht="32.25" customHeight="1">
      <c r="B28" s="166"/>
      <c r="C28" s="114"/>
      <c r="D28" s="116"/>
      <c r="E28" s="118"/>
      <c r="F28" s="122"/>
      <c r="G28" s="124"/>
      <c r="H28" s="170"/>
      <c r="I28" s="1"/>
      <c r="K28" s="20" t="e">
        <f>M28*#REF!</f>
        <v>#REF!</v>
      </c>
      <c r="L28" s="20" t="e">
        <f>N28*#REF!</f>
        <v>#REF!</v>
      </c>
      <c r="M28" s="18">
        <v>0.34</v>
      </c>
      <c r="N28" s="19">
        <v>120</v>
      </c>
      <c r="O28" s="2"/>
    </row>
    <row r="29" spans="2:15" ht="39.75" customHeight="1">
      <c r="B29" s="11">
        <v>11</v>
      </c>
      <c r="C29" s="84"/>
      <c r="D29" s="57" t="s">
        <v>25</v>
      </c>
      <c r="E29" s="55" t="s">
        <v>62</v>
      </c>
      <c r="F29" s="65">
        <v>3873</v>
      </c>
      <c r="G29" s="15">
        <v>0</v>
      </c>
      <c r="H29" s="56">
        <f aca="true" t="shared" si="2" ref="H29:H43">G29*F29</f>
        <v>0</v>
      </c>
      <c r="K29" s="20">
        <f aca="true" t="shared" si="3" ref="K29:K48">M29*$G24</f>
        <v>0</v>
      </c>
      <c r="L29" s="20">
        <f aca="true" t="shared" si="4" ref="L29:L48">N29*$G24</f>
        <v>0</v>
      </c>
      <c r="M29" s="18">
        <v>0.03</v>
      </c>
      <c r="N29" s="19">
        <v>14.1</v>
      </c>
      <c r="O29" s="2"/>
    </row>
    <row r="30" spans="2:15" ht="39.75" customHeight="1">
      <c r="B30" s="11">
        <v>12</v>
      </c>
      <c r="C30" s="84"/>
      <c r="D30" s="57" t="s">
        <v>8</v>
      </c>
      <c r="E30" s="55" t="s">
        <v>63</v>
      </c>
      <c r="F30" s="65">
        <v>1861</v>
      </c>
      <c r="G30" s="15">
        <v>0</v>
      </c>
      <c r="H30" s="56">
        <f t="shared" si="2"/>
        <v>0</v>
      </c>
      <c r="K30" s="20">
        <f t="shared" si="3"/>
        <v>0</v>
      </c>
      <c r="L30" s="20">
        <f t="shared" si="4"/>
        <v>0</v>
      </c>
      <c r="M30" s="18">
        <v>0.051</v>
      </c>
      <c r="N30" s="19">
        <v>24.8</v>
      </c>
      <c r="O30" s="2"/>
    </row>
    <row r="31" spans="2:15" ht="33.75" customHeight="1">
      <c r="B31" s="11">
        <v>13</v>
      </c>
      <c r="C31" s="163"/>
      <c r="D31" s="57" t="s">
        <v>16</v>
      </c>
      <c r="E31" s="55" t="s">
        <v>65</v>
      </c>
      <c r="F31" s="65">
        <v>2817</v>
      </c>
      <c r="G31" s="15">
        <v>0</v>
      </c>
      <c r="H31" s="56">
        <f t="shared" si="2"/>
        <v>0</v>
      </c>
      <c r="K31" s="20">
        <f t="shared" si="3"/>
        <v>0</v>
      </c>
      <c r="L31" s="20">
        <f t="shared" si="4"/>
        <v>0</v>
      </c>
      <c r="M31" s="18">
        <v>0.018</v>
      </c>
      <c r="N31" s="19">
        <v>16.5</v>
      </c>
      <c r="O31" s="2"/>
    </row>
    <row r="32" spans="2:15" ht="15.75" customHeight="1">
      <c r="B32" s="11">
        <v>14</v>
      </c>
      <c r="C32" s="163"/>
      <c r="D32" s="57" t="s">
        <v>12</v>
      </c>
      <c r="E32" s="55" t="s">
        <v>64</v>
      </c>
      <c r="F32" s="65">
        <v>2204</v>
      </c>
      <c r="G32" s="15">
        <v>0</v>
      </c>
      <c r="H32" s="56">
        <f t="shared" si="2"/>
        <v>0</v>
      </c>
      <c r="K32" s="20">
        <f t="shared" si="3"/>
        <v>0</v>
      </c>
      <c r="L32" s="20">
        <f t="shared" si="4"/>
        <v>0</v>
      </c>
      <c r="M32" s="18">
        <v>0.052</v>
      </c>
      <c r="N32" s="19">
        <v>29.6</v>
      </c>
      <c r="O32" s="2"/>
    </row>
    <row r="33" spans="2:15" ht="30.75" customHeight="1">
      <c r="B33" s="11">
        <v>15</v>
      </c>
      <c r="C33" s="163"/>
      <c r="D33" s="57" t="s">
        <v>9</v>
      </c>
      <c r="E33" s="55" t="s">
        <v>14</v>
      </c>
      <c r="F33" s="65">
        <v>1430</v>
      </c>
      <c r="G33" s="15">
        <v>0</v>
      </c>
      <c r="H33" s="56">
        <f t="shared" si="2"/>
        <v>0</v>
      </c>
      <c r="K33" s="20">
        <f t="shared" si="3"/>
        <v>0</v>
      </c>
      <c r="L33" s="20">
        <f t="shared" si="4"/>
        <v>0</v>
      </c>
      <c r="M33" s="18">
        <v>0.055</v>
      </c>
      <c r="N33" s="19">
        <v>32</v>
      </c>
      <c r="O33" s="2"/>
    </row>
    <row r="34" spans="2:15" ht="19.5" customHeight="1">
      <c r="B34" s="11">
        <v>16</v>
      </c>
      <c r="C34" s="163"/>
      <c r="D34" s="57" t="s">
        <v>9</v>
      </c>
      <c r="E34" s="55" t="s">
        <v>15</v>
      </c>
      <c r="F34" s="65">
        <v>1690</v>
      </c>
      <c r="G34" s="15">
        <v>0</v>
      </c>
      <c r="H34" s="56">
        <f t="shared" si="2"/>
        <v>0</v>
      </c>
      <c r="K34" s="20">
        <f t="shared" si="3"/>
        <v>0</v>
      </c>
      <c r="L34" s="20">
        <f t="shared" si="4"/>
        <v>0</v>
      </c>
      <c r="M34" s="18">
        <v>0.096</v>
      </c>
      <c r="N34" s="19">
        <v>42</v>
      </c>
      <c r="O34" s="2"/>
    </row>
    <row r="35" spans="2:15" ht="39" customHeight="1">
      <c r="B35" s="11">
        <v>17</v>
      </c>
      <c r="C35" s="163"/>
      <c r="D35" s="57" t="s">
        <v>66</v>
      </c>
      <c r="E35" s="55" t="s">
        <v>68</v>
      </c>
      <c r="F35" s="65">
        <v>1540</v>
      </c>
      <c r="G35" s="15">
        <v>0</v>
      </c>
      <c r="H35" s="56">
        <f t="shared" si="2"/>
        <v>0</v>
      </c>
      <c r="K35" s="20">
        <f t="shared" si="3"/>
        <v>0</v>
      </c>
      <c r="L35" s="20">
        <f t="shared" si="4"/>
        <v>0</v>
      </c>
      <c r="M35" s="18">
        <v>0.054</v>
      </c>
      <c r="N35" s="19">
        <v>30.1</v>
      </c>
      <c r="O35" s="2"/>
    </row>
    <row r="36" spans="2:15" ht="39" customHeight="1">
      <c r="B36" s="11">
        <v>18</v>
      </c>
      <c r="C36" s="163"/>
      <c r="D36" s="57" t="s">
        <v>67</v>
      </c>
      <c r="E36" s="55" t="s">
        <v>69</v>
      </c>
      <c r="F36" s="65">
        <v>1468</v>
      </c>
      <c r="G36" s="15">
        <v>0</v>
      </c>
      <c r="H36" s="56">
        <f t="shared" si="2"/>
        <v>0</v>
      </c>
      <c r="K36" s="20">
        <f t="shared" si="3"/>
        <v>0</v>
      </c>
      <c r="L36" s="20">
        <f t="shared" si="4"/>
        <v>0</v>
      </c>
      <c r="M36" s="18">
        <v>0.087</v>
      </c>
      <c r="N36" s="19">
        <v>48.3</v>
      </c>
      <c r="O36" s="2"/>
    </row>
    <row r="37" spans="2:15" ht="28.5" customHeight="1">
      <c r="B37" s="11">
        <v>19</v>
      </c>
      <c r="C37" s="84"/>
      <c r="D37" s="57" t="s">
        <v>10</v>
      </c>
      <c r="E37" s="55" t="s">
        <v>11</v>
      </c>
      <c r="F37" s="65">
        <v>1542</v>
      </c>
      <c r="G37" s="15">
        <v>0</v>
      </c>
      <c r="H37" s="56">
        <f t="shared" si="2"/>
        <v>0</v>
      </c>
      <c r="K37" s="20">
        <f t="shared" si="3"/>
        <v>0</v>
      </c>
      <c r="L37" s="20">
        <f t="shared" si="4"/>
        <v>0</v>
      </c>
      <c r="M37" s="18">
        <v>0.097</v>
      </c>
      <c r="N37" s="19">
        <v>52.5</v>
      </c>
      <c r="O37" s="2"/>
    </row>
    <row r="38" spans="2:15" ht="23.25" customHeight="1">
      <c r="B38" s="11">
        <v>20</v>
      </c>
      <c r="C38" s="163"/>
      <c r="D38" s="57" t="s">
        <v>61</v>
      </c>
      <c r="E38" s="55" t="s">
        <v>59</v>
      </c>
      <c r="F38" s="65">
        <v>2919</v>
      </c>
      <c r="G38" s="15">
        <v>0</v>
      </c>
      <c r="H38" s="56">
        <f t="shared" si="2"/>
        <v>0</v>
      </c>
      <c r="K38" s="20">
        <f t="shared" si="3"/>
        <v>0</v>
      </c>
      <c r="L38" s="20">
        <f t="shared" si="4"/>
        <v>0</v>
      </c>
      <c r="M38" s="18">
        <v>0.04</v>
      </c>
      <c r="N38" s="19">
        <v>23</v>
      </c>
      <c r="O38" s="2"/>
    </row>
    <row r="39" spans="2:15" ht="31.5" customHeight="1">
      <c r="B39" s="11">
        <v>21</v>
      </c>
      <c r="C39" s="163"/>
      <c r="D39" s="57" t="s">
        <v>61</v>
      </c>
      <c r="E39" s="55" t="s">
        <v>60</v>
      </c>
      <c r="F39" s="65">
        <v>3909</v>
      </c>
      <c r="G39" s="15">
        <v>0</v>
      </c>
      <c r="H39" s="56">
        <f t="shared" si="2"/>
        <v>0</v>
      </c>
      <c r="K39" s="20">
        <f t="shared" si="3"/>
        <v>0</v>
      </c>
      <c r="L39" s="20">
        <f t="shared" si="4"/>
        <v>0</v>
      </c>
      <c r="M39" s="18">
        <v>0.042</v>
      </c>
      <c r="N39" s="19">
        <v>24.4</v>
      </c>
      <c r="O39" s="2"/>
    </row>
    <row r="40" spans="2:15" ht="31.5" customHeight="1">
      <c r="B40" s="11">
        <v>22</v>
      </c>
      <c r="C40" s="163"/>
      <c r="D40" s="57" t="s">
        <v>19</v>
      </c>
      <c r="E40" s="55" t="s">
        <v>55</v>
      </c>
      <c r="F40" s="65">
        <v>4780</v>
      </c>
      <c r="G40" s="15">
        <v>0</v>
      </c>
      <c r="H40" s="56">
        <f t="shared" si="2"/>
        <v>0</v>
      </c>
      <c r="K40" s="20">
        <f t="shared" si="3"/>
        <v>0</v>
      </c>
      <c r="L40" s="20">
        <f t="shared" si="4"/>
        <v>0</v>
      </c>
      <c r="M40" s="18">
        <v>0.02</v>
      </c>
      <c r="N40" s="19">
        <v>11</v>
      </c>
      <c r="O40" s="2"/>
    </row>
    <row r="41" spans="2:15" ht="30" customHeight="1">
      <c r="B41" s="11">
        <v>23</v>
      </c>
      <c r="C41" s="163"/>
      <c r="D41" s="57" t="s">
        <v>19</v>
      </c>
      <c r="E41" s="55" t="s">
        <v>56</v>
      </c>
      <c r="F41" s="65">
        <v>5343</v>
      </c>
      <c r="G41" s="15">
        <v>0</v>
      </c>
      <c r="H41" s="56">
        <f t="shared" si="2"/>
        <v>0</v>
      </c>
      <c r="K41" s="20">
        <f t="shared" si="3"/>
        <v>0</v>
      </c>
      <c r="L41" s="20">
        <f t="shared" si="4"/>
        <v>0</v>
      </c>
      <c r="M41" s="18">
        <v>0.03</v>
      </c>
      <c r="N41" s="19">
        <v>18</v>
      </c>
      <c r="O41" s="2"/>
    </row>
    <row r="42" spans="2:15" ht="30" customHeight="1">
      <c r="B42" s="11">
        <v>24</v>
      </c>
      <c r="C42" s="163"/>
      <c r="D42" s="57" t="s">
        <v>6</v>
      </c>
      <c r="E42" s="55" t="s">
        <v>58</v>
      </c>
      <c r="F42" s="65">
        <v>5977</v>
      </c>
      <c r="G42" s="15">
        <v>0</v>
      </c>
      <c r="H42" s="56">
        <f t="shared" si="2"/>
        <v>0</v>
      </c>
      <c r="K42" s="20">
        <f t="shared" si="3"/>
        <v>0</v>
      </c>
      <c r="L42" s="20">
        <f t="shared" si="4"/>
        <v>0</v>
      </c>
      <c r="M42" s="18">
        <v>0.032</v>
      </c>
      <c r="N42" s="19">
        <v>18.7</v>
      </c>
      <c r="O42" s="2"/>
    </row>
    <row r="43" spans="2:17" ht="39" customHeight="1" thickBot="1">
      <c r="B43" s="12">
        <v>25</v>
      </c>
      <c r="C43" s="171"/>
      <c r="D43" s="61" t="s">
        <v>6</v>
      </c>
      <c r="E43" s="62" t="s">
        <v>57</v>
      </c>
      <c r="F43" s="67">
        <v>6900</v>
      </c>
      <c r="G43" s="16">
        <v>0</v>
      </c>
      <c r="H43" s="63">
        <f t="shared" si="2"/>
        <v>0</v>
      </c>
      <c r="K43" s="20">
        <f t="shared" si="3"/>
        <v>0</v>
      </c>
      <c r="L43" s="20">
        <f t="shared" si="4"/>
        <v>0</v>
      </c>
      <c r="M43" s="18">
        <v>0.17</v>
      </c>
      <c r="N43" s="19">
        <v>78.4</v>
      </c>
      <c r="O43" s="2"/>
      <c r="Q43"/>
    </row>
    <row r="44" spans="2:15" ht="32.25" customHeight="1">
      <c r="B44" s="157" t="s">
        <v>30</v>
      </c>
      <c r="C44" s="157"/>
      <c r="D44" s="36" t="s">
        <v>73</v>
      </c>
      <c r="E44" s="37"/>
      <c r="F44" s="2"/>
      <c r="G44" s="38" t="s">
        <v>2</v>
      </c>
      <c r="H44" s="100">
        <f>SUM(H19:H43)</f>
        <v>0</v>
      </c>
      <c r="K44" s="20">
        <f t="shared" si="3"/>
        <v>0</v>
      </c>
      <c r="L44" s="20">
        <f t="shared" si="4"/>
        <v>0</v>
      </c>
      <c r="M44" s="18">
        <v>0.179</v>
      </c>
      <c r="N44" s="19">
        <v>88.1</v>
      </c>
      <c r="O44" s="2"/>
    </row>
    <row r="45" spans="2:15" ht="32.25" customHeight="1">
      <c r="B45" s="158"/>
      <c r="C45" s="158"/>
      <c r="D45" s="36" t="s">
        <v>74</v>
      </c>
      <c r="E45" s="37"/>
      <c r="F45" s="2"/>
      <c r="G45" s="38" t="s">
        <v>37</v>
      </c>
      <c r="H45" s="101">
        <v>0</v>
      </c>
      <c r="K45" s="20">
        <f t="shared" si="3"/>
        <v>0</v>
      </c>
      <c r="L45" s="20">
        <f t="shared" si="4"/>
        <v>0</v>
      </c>
      <c r="M45" s="18">
        <v>0.169</v>
      </c>
      <c r="N45" s="19">
        <v>97.8</v>
      </c>
      <c r="O45" s="2"/>
    </row>
    <row r="46" spans="2:15" ht="28.5" customHeight="1">
      <c r="B46" s="158"/>
      <c r="C46" s="158"/>
      <c r="D46" s="36" t="s">
        <v>75</v>
      </c>
      <c r="E46" s="37"/>
      <c r="F46" s="2"/>
      <c r="G46" s="38" t="s">
        <v>31</v>
      </c>
      <c r="H46" s="99">
        <f>H44-H44*H45</f>
        <v>0</v>
      </c>
      <c r="K46" s="20">
        <f t="shared" si="3"/>
        <v>0</v>
      </c>
      <c r="L46" s="20">
        <f t="shared" si="4"/>
        <v>0</v>
      </c>
      <c r="M46" s="18">
        <v>0.185</v>
      </c>
      <c r="N46" s="19">
        <v>107.5</v>
      </c>
      <c r="O46" s="2"/>
    </row>
    <row r="47" spans="2:15" ht="28.5" customHeight="1">
      <c r="B47" s="85"/>
      <c r="D47" s="36"/>
      <c r="E47" s="39"/>
      <c r="F47" s="2"/>
      <c r="K47" s="20">
        <f t="shared" si="3"/>
        <v>0</v>
      </c>
      <c r="L47" s="20">
        <f t="shared" si="4"/>
        <v>0</v>
      </c>
      <c r="M47" s="18">
        <v>0.17</v>
      </c>
      <c r="N47" s="19">
        <v>78.4</v>
      </c>
      <c r="O47" s="2"/>
    </row>
    <row r="48" spans="2:15" ht="28.5" customHeight="1" thickBot="1">
      <c r="B48" s="83"/>
      <c r="D48" s="36"/>
      <c r="E48" s="39"/>
      <c r="F48" s="2"/>
      <c r="K48" s="20">
        <f t="shared" si="3"/>
        <v>0</v>
      </c>
      <c r="L48" s="20">
        <f t="shared" si="4"/>
        <v>0</v>
      </c>
      <c r="M48" s="18">
        <v>0.179</v>
      </c>
      <c r="N48" s="19">
        <v>88.1</v>
      </c>
      <c r="O48" s="2"/>
    </row>
    <row r="49" spans="3:15" ht="28.5" customHeight="1" thickBot="1">
      <c r="C49" s="95"/>
      <c r="D49" s="94" t="s">
        <v>26</v>
      </c>
      <c r="E49" s="95"/>
      <c r="F49" s="95"/>
      <c r="G49" s="95"/>
      <c r="H49" s="96"/>
      <c r="K49" s="2"/>
      <c r="L49" s="2"/>
      <c r="M49" s="2"/>
      <c r="N49" s="2"/>
      <c r="O49" s="2"/>
    </row>
    <row r="50" spans="2:15" ht="14.25" customHeight="1">
      <c r="B50" s="40">
        <v>1</v>
      </c>
      <c r="C50" s="64"/>
      <c r="D50" s="156" t="s">
        <v>46</v>
      </c>
      <c r="E50" s="125" t="s">
        <v>38</v>
      </c>
      <c r="F50" s="127">
        <v>6855</v>
      </c>
      <c r="G50" s="129">
        <v>0</v>
      </c>
      <c r="H50" s="133">
        <f>G50*F50</f>
        <v>0</v>
      </c>
      <c r="I50" s="26"/>
      <c r="K50" s="2"/>
      <c r="L50" s="2"/>
      <c r="M50" s="2"/>
      <c r="N50" s="2"/>
      <c r="O50" s="2"/>
    </row>
    <row r="51" spans="2:15" ht="14.25" customHeight="1">
      <c r="B51" s="41">
        <f>B50+1</f>
        <v>2</v>
      </c>
      <c r="C51" s="87"/>
      <c r="D51" s="154"/>
      <c r="E51" s="126"/>
      <c r="F51" s="128"/>
      <c r="G51" s="130"/>
      <c r="H51" s="134"/>
      <c r="I51" s="26"/>
      <c r="K51" s="2"/>
      <c r="L51" s="2"/>
      <c r="M51" s="2"/>
      <c r="N51" s="2"/>
      <c r="O51" s="2"/>
    </row>
    <row r="52" spans="2:15" ht="14.25" customHeight="1">
      <c r="B52" s="41">
        <f aca="true" t="shared" si="5" ref="B52:B75">B51+1</f>
        <v>3</v>
      </c>
      <c r="C52" s="87"/>
      <c r="D52" s="154"/>
      <c r="E52" s="135" t="s">
        <v>21</v>
      </c>
      <c r="F52" s="121">
        <v>11839</v>
      </c>
      <c r="G52" s="138">
        <v>0</v>
      </c>
      <c r="H52" s="140">
        <f>G52*F52</f>
        <v>0</v>
      </c>
      <c r="K52" s="2"/>
      <c r="L52" s="2"/>
      <c r="M52" s="2"/>
      <c r="N52" s="2"/>
      <c r="O52" s="2"/>
    </row>
    <row r="53" spans="2:15" ht="14.25" customHeight="1">
      <c r="B53" s="78">
        <f t="shared" si="5"/>
        <v>4</v>
      </c>
      <c r="C53" s="87"/>
      <c r="D53" s="154"/>
      <c r="E53" s="136"/>
      <c r="F53" s="137"/>
      <c r="G53" s="139"/>
      <c r="H53" s="141"/>
      <c r="K53" s="2"/>
      <c r="L53" s="2"/>
      <c r="M53" s="2"/>
      <c r="N53" s="2"/>
      <c r="O53" s="2"/>
    </row>
    <row r="54" spans="2:15" ht="14.25" customHeight="1">
      <c r="B54" s="70">
        <f t="shared" si="5"/>
        <v>5</v>
      </c>
      <c r="C54" s="149"/>
      <c r="D54" s="159" t="s">
        <v>70</v>
      </c>
      <c r="E54" s="73" t="s">
        <v>51</v>
      </c>
      <c r="F54" s="119">
        <v>3490</v>
      </c>
      <c r="G54" s="144">
        <v>0</v>
      </c>
      <c r="H54" s="131">
        <f>G54*F54</f>
        <v>0</v>
      </c>
      <c r="K54" s="2"/>
      <c r="L54" s="86"/>
      <c r="M54" s="2"/>
      <c r="N54" s="2"/>
      <c r="O54" s="2"/>
    </row>
    <row r="55" spans="2:18" ht="20.25" customHeight="1">
      <c r="B55" s="41">
        <f t="shared" si="5"/>
        <v>6</v>
      </c>
      <c r="C55" s="150"/>
      <c r="D55" s="161"/>
      <c r="E55" s="102" t="s">
        <v>48</v>
      </c>
      <c r="F55" s="120"/>
      <c r="G55" s="130"/>
      <c r="H55" s="132"/>
      <c r="I55" s="26"/>
      <c r="K55" s="88">
        <f aca="true" t="shared" si="6" ref="K55:K71">M55*$G50</f>
        <v>0</v>
      </c>
      <c r="L55" s="89">
        <f aca="true" t="shared" si="7" ref="L55:L71">N55*$G50</f>
        <v>0</v>
      </c>
      <c r="M55" s="90">
        <v>0.32</v>
      </c>
      <c r="N55" s="91">
        <v>17</v>
      </c>
      <c r="O55" s="2"/>
      <c r="P55" s="92"/>
      <c r="Q55" s="93"/>
      <c r="R55" s="93"/>
    </row>
    <row r="56" spans="2:18" ht="17.25" customHeight="1">
      <c r="B56" s="41">
        <f t="shared" si="5"/>
        <v>7</v>
      </c>
      <c r="C56" s="150"/>
      <c r="D56" s="161"/>
      <c r="E56" s="42" t="s">
        <v>51</v>
      </c>
      <c r="F56" s="142">
        <v>3990</v>
      </c>
      <c r="G56" s="138">
        <v>0</v>
      </c>
      <c r="H56" s="145">
        <f>G56*F56</f>
        <v>0</v>
      </c>
      <c r="K56" s="88">
        <f t="shared" si="6"/>
        <v>0</v>
      </c>
      <c r="L56" s="89">
        <f t="shared" si="7"/>
        <v>0</v>
      </c>
      <c r="M56" s="90">
        <v>0.36</v>
      </c>
      <c r="N56" s="91">
        <v>20</v>
      </c>
      <c r="O56" s="2"/>
      <c r="P56" s="92"/>
      <c r="Q56" s="93"/>
      <c r="R56" s="93"/>
    </row>
    <row r="57" spans="2:18" ht="17.25" customHeight="1">
      <c r="B57" s="78">
        <f t="shared" si="5"/>
        <v>8</v>
      </c>
      <c r="C57" s="151"/>
      <c r="D57" s="162"/>
      <c r="E57" s="103" t="s">
        <v>49</v>
      </c>
      <c r="F57" s="143"/>
      <c r="G57" s="139"/>
      <c r="H57" s="146"/>
      <c r="K57" s="88">
        <f t="shared" si="6"/>
        <v>0</v>
      </c>
      <c r="L57" s="89">
        <f t="shared" si="7"/>
        <v>0</v>
      </c>
      <c r="M57" s="90">
        <v>0.64</v>
      </c>
      <c r="N57" s="91">
        <v>35</v>
      </c>
      <c r="O57" s="2"/>
      <c r="P57" s="92"/>
      <c r="Q57" s="93"/>
      <c r="R57" s="93"/>
    </row>
    <row r="58" spans="2:18" ht="17.25" customHeight="1">
      <c r="B58" s="70">
        <f t="shared" si="5"/>
        <v>9</v>
      </c>
      <c r="C58" s="149"/>
      <c r="D58" s="152" t="s">
        <v>47</v>
      </c>
      <c r="E58" s="73" t="s">
        <v>38</v>
      </c>
      <c r="F58" s="74">
        <v>5897</v>
      </c>
      <c r="G58" s="81">
        <v>0</v>
      </c>
      <c r="H58" s="82">
        <f aca="true" t="shared" si="8" ref="H58:H75">G58*F58</f>
        <v>0</v>
      </c>
      <c r="K58" s="88">
        <f t="shared" si="6"/>
        <v>0</v>
      </c>
      <c r="L58" s="89">
        <f t="shared" si="7"/>
        <v>0</v>
      </c>
      <c r="M58" s="90">
        <v>0.72</v>
      </c>
      <c r="N58" s="91">
        <v>40</v>
      </c>
      <c r="O58" s="2"/>
      <c r="P58" s="92"/>
      <c r="Q58" s="93"/>
      <c r="R58" s="93"/>
    </row>
    <row r="59" spans="2:18" ht="29.25" customHeight="1">
      <c r="B59" s="78">
        <f t="shared" si="5"/>
        <v>10</v>
      </c>
      <c r="C59" s="150"/>
      <c r="D59" s="154"/>
      <c r="E59" s="42" t="s">
        <v>20</v>
      </c>
      <c r="F59" s="65">
        <v>6163</v>
      </c>
      <c r="G59" s="53">
        <v>0</v>
      </c>
      <c r="H59" s="43">
        <f t="shared" si="8"/>
        <v>0</v>
      </c>
      <c r="K59" s="88">
        <f t="shared" si="6"/>
        <v>0</v>
      </c>
      <c r="L59" s="89">
        <f t="shared" si="7"/>
        <v>0</v>
      </c>
      <c r="M59" s="90">
        <v>0.32</v>
      </c>
      <c r="N59" s="91">
        <v>17</v>
      </c>
      <c r="O59" s="2"/>
      <c r="P59" s="92"/>
      <c r="Q59" s="93"/>
      <c r="R59" s="93"/>
    </row>
    <row r="60" spans="2:18" ht="17.25" customHeight="1">
      <c r="B60" s="70">
        <f t="shared" si="5"/>
        <v>11</v>
      </c>
      <c r="C60" s="149"/>
      <c r="D60" s="152" t="s">
        <v>50</v>
      </c>
      <c r="E60" s="108" t="s">
        <v>38</v>
      </c>
      <c r="F60" s="107">
        <v>2490</v>
      </c>
      <c r="G60" s="81">
        <v>0</v>
      </c>
      <c r="H60" s="110">
        <f t="shared" si="8"/>
        <v>0</v>
      </c>
      <c r="K60" s="88">
        <f t="shared" si="6"/>
        <v>0</v>
      </c>
      <c r="L60" s="89">
        <f t="shared" si="7"/>
        <v>0</v>
      </c>
      <c r="M60" s="90">
        <v>0.36</v>
      </c>
      <c r="N60" s="91">
        <v>20</v>
      </c>
      <c r="O60" s="2"/>
      <c r="P60" s="92"/>
      <c r="Q60" s="93"/>
      <c r="R60" s="93"/>
    </row>
    <row r="61" spans="2:18" ht="17.25" customHeight="1">
      <c r="B61" s="41">
        <f t="shared" si="5"/>
        <v>12</v>
      </c>
      <c r="C61" s="150"/>
      <c r="D61" s="153"/>
      <c r="E61" s="109" t="s">
        <v>20</v>
      </c>
      <c r="F61" s="105">
        <v>3690</v>
      </c>
      <c r="G61" s="53">
        <v>0</v>
      </c>
      <c r="H61" s="111">
        <f t="shared" si="8"/>
        <v>0</v>
      </c>
      <c r="K61" s="88">
        <f t="shared" si="6"/>
        <v>0</v>
      </c>
      <c r="L61" s="89">
        <f t="shared" si="7"/>
        <v>0</v>
      </c>
      <c r="M61" s="90">
        <v>0.64</v>
      </c>
      <c r="N61" s="91">
        <v>35</v>
      </c>
      <c r="O61" s="2"/>
      <c r="P61" s="92"/>
      <c r="Q61" s="93"/>
      <c r="R61" s="93"/>
    </row>
    <row r="62" spans="2:18" ht="17.25" customHeight="1">
      <c r="B62" s="41">
        <f t="shared" si="5"/>
        <v>13</v>
      </c>
      <c r="C62" s="150"/>
      <c r="D62" s="154"/>
      <c r="E62" s="42" t="s">
        <v>21</v>
      </c>
      <c r="F62" s="65">
        <v>6200</v>
      </c>
      <c r="G62" s="53">
        <v>0</v>
      </c>
      <c r="H62" s="43">
        <f t="shared" si="8"/>
        <v>0</v>
      </c>
      <c r="K62" s="88">
        <f t="shared" si="6"/>
        <v>0</v>
      </c>
      <c r="L62" s="89">
        <f t="shared" si="7"/>
        <v>0</v>
      </c>
      <c r="M62" s="90">
        <v>0.72</v>
      </c>
      <c r="N62" s="91">
        <v>40</v>
      </c>
      <c r="O62" s="2"/>
      <c r="P62" s="92"/>
      <c r="Q62" s="93"/>
      <c r="R62" s="93"/>
    </row>
    <row r="63" spans="2:18" ht="17.25" customHeight="1">
      <c r="B63" s="41">
        <f t="shared" si="5"/>
        <v>14</v>
      </c>
      <c r="C63" s="151"/>
      <c r="D63" s="155"/>
      <c r="E63" s="71" t="s">
        <v>39</v>
      </c>
      <c r="F63" s="72">
        <v>6700</v>
      </c>
      <c r="G63" s="79">
        <v>0</v>
      </c>
      <c r="H63" s="80">
        <f t="shared" si="8"/>
        <v>0</v>
      </c>
      <c r="K63" s="88">
        <f t="shared" si="6"/>
        <v>0</v>
      </c>
      <c r="L63" s="89">
        <f t="shared" si="7"/>
        <v>0</v>
      </c>
      <c r="M63" s="90">
        <v>0.32</v>
      </c>
      <c r="N63" s="91">
        <v>17</v>
      </c>
      <c r="O63" s="2"/>
      <c r="P63" s="92"/>
      <c r="Q63" s="93"/>
      <c r="R63" s="93"/>
    </row>
    <row r="64" spans="2:18" ht="25.5" customHeight="1">
      <c r="B64" s="41">
        <f t="shared" si="5"/>
        <v>15</v>
      </c>
      <c r="C64" s="150"/>
      <c r="D64" s="147" t="s">
        <v>41</v>
      </c>
      <c r="E64" s="75" t="s">
        <v>38</v>
      </c>
      <c r="F64" s="74">
        <v>6000</v>
      </c>
      <c r="G64" s="76">
        <v>0</v>
      </c>
      <c r="H64" s="77">
        <f t="shared" si="8"/>
        <v>0</v>
      </c>
      <c r="K64" s="88">
        <f t="shared" si="6"/>
        <v>0</v>
      </c>
      <c r="L64" s="89">
        <f t="shared" si="7"/>
        <v>0</v>
      </c>
      <c r="M64" s="90">
        <v>0.36</v>
      </c>
      <c r="N64" s="91">
        <v>20</v>
      </c>
      <c r="O64" s="2"/>
      <c r="P64" s="92"/>
      <c r="Q64" s="93"/>
      <c r="R64" s="93"/>
    </row>
    <row r="65" spans="2:18" ht="25.5" customHeight="1">
      <c r="B65" s="41">
        <f t="shared" si="5"/>
        <v>16</v>
      </c>
      <c r="C65" s="150"/>
      <c r="D65" s="147"/>
      <c r="E65" s="42" t="s">
        <v>20</v>
      </c>
      <c r="F65" s="65">
        <v>6400</v>
      </c>
      <c r="G65" s="53">
        <v>0</v>
      </c>
      <c r="H65" s="43">
        <f t="shared" si="8"/>
        <v>0</v>
      </c>
      <c r="K65" s="88">
        <f t="shared" si="6"/>
        <v>0</v>
      </c>
      <c r="L65" s="89">
        <f t="shared" si="7"/>
        <v>0</v>
      </c>
      <c r="M65" s="90">
        <v>0.32</v>
      </c>
      <c r="N65" s="91">
        <v>17</v>
      </c>
      <c r="O65" s="2"/>
      <c r="P65" s="92"/>
      <c r="Q65" s="93"/>
      <c r="R65" s="93"/>
    </row>
    <row r="66" spans="2:18" ht="17.25" customHeight="1">
      <c r="B66" s="41">
        <f t="shared" si="5"/>
        <v>17</v>
      </c>
      <c r="C66" s="150"/>
      <c r="D66" s="147"/>
      <c r="E66" s="42" t="s">
        <v>21</v>
      </c>
      <c r="F66" s="65">
        <v>10500</v>
      </c>
      <c r="G66" s="53">
        <v>0</v>
      </c>
      <c r="H66" s="43">
        <f t="shared" si="8"/>
        <v>0</v>
      </c>
      <c r="K66" s="88">
        <f t="shared" si="6"/>
        <v>0</v>
      </c>
      <c r="L66" s="89">
        <f t="shared" si="7"/>
        <v>0</v>
      </c>
      <c r="M66" s="90">
        <v>0.36</v>
      </c>
      <c r="N66" s="91">
        <v>20</v>
      </c>
      <c r="O66" s="2"/>
      <c r="P66" s="92"/>
      <c r="Q66" s="93"/>
      <c r="R66" s="93"/>
    </row>
    <row r="67" spans="2:18" ht="17.25" customHeight="1">
      <c r="B67" s="41">
        <f t="shared" si="5"/>
        <v>18</v>
      </c>
      <c r="C67" s="151"/>
      <c r="D67" s="148"/>
      <c r="E67" s="71" t="s">
        <v>39</v>
      </c>
      <c r="F67" s="72">
        <v>11600</v>
      </c>
      <c r="G67" s="79">
        <v>0</v>
      </c>
      <c r="H67" s="80">
        <f t="shared" si="8"/>
        <v>0</v>
      </c>
      <c r="K67" s="88">
        <f t="shared" si="6"/>
        <v>0</v>
      </c>
      <c r="L67" s="89">
        <f t="shared" si="7"/>
        <v>0</v>
      </c>
      <c r="M67" s="90">
        <v>0.64</v>
      </c>
      <c r="N67" s="91">
        <v>35</v>
      </c>
      <c r="O67" s="2"/>
      <c r="P67" s="92"/>
      <c r="Q67" s="93"/>
      <c r="R67" s="93"/>
    </row>
    <row r="68" spans="2:18" ht="17.25" customHeight="1">
      <c r="B68" s="41">
        <f t="shared" si="5"/>
        <v>19</v>
      </c>
      <c r="C68" s="150"/>
      <c r="D68" s="159" t="s">
        <v>53</v>
      </c>
      <c r="E68" s="75" t="s">
        <v>38</v>
      </c>
      <c r="F68" s="104">
        <v>6990</v>
      </c>
      <c r="G68" s="76">
        <v>0</v>
      </c>
      <c r="H68" s="77">
        <f t="shared" si="8"/>
        <v>0</v>
      </c>
      <c r="K68" s="88">
        <f t="shared" si="6"/>
        <v>0</v>
      </c>
      <c r="L68" s="89">
        <f t="shared" si="7"/>
        <v>0</v>
      </c>
      <c r="M68" s="90">
        <v>0.72</v>
      </c>
      <c r="N68" s="91">
        <v>40</v>
      </c>
      <c r="O68" s="2"/>
      <c r="P68" s="92"/>
      <c r="Q68" s="93"/>
      <c r="R68" s="93"/>
    </row>
    <row r="69" spans="2:18" ht="17.25" customHeight="1">
      <c r="B69" s="41">
        <f t="shared" si="5"/>
        <v>20</v>
      </c>
      <c r="C69" s="150"/>
      <c r="D69" s="160"/>
      <c r="E69" s="42" t="s">
        <v>20</v>
      </c>
      <c r="F69" s="105">
        <v>7690</v>
      </c>
      <c r="G69" s="53">
        <v>0</v>
      </c>
      <c r="H69" s="43">
        <f t="shared" si="8"/>
        <v>0</v>
      </c>
      <c r="K69" s="88">
        <f t="shared" si="6"/>
        <v>0</v>
      </c>
      <c r="L69" s="89">
        <f t="shared" si="7"/>
        <v>0</v>
      </c>
      <c r="M69" s="90">
        <v>0.072</v>
      </c>
      <c r="N69" s="91">
        <v>18</v>
      </c>
      <c r="O69" s="2"/>
      <c r="P69" s="92"/>
      <c r="Q69" s="93"/>
      <c r="R69" s="93"/>
    </row>
    <row r="70" spans="2:18" ht="17.25" customHeight="1">
      <c r="B70" s="41">
        <f t="shared" si="5"/>
        <v>21</v>
      </c>
      <c r="C70" s="150"/>
      <c r="D70" s="161"/>
      <c r="E70" s="42" t="s">
        <v>21</v>
      </c>
      <c r="F70" s="105">
        <v>13990</v>
      </c>
      <c r="G70" s="53">
        <v>0</v>
      </c>
      <c r="H70" s="43">
        <f t="shared" si="8"/>
        <v>0</v>
      </c>
      <c r="K70" s="88">
        <f t="shared" si="6"/>
        <v>0</v>
      </c>
      <c r="L70" s="89">
        <f t="shared" si="7"/>
        <v>0</v>
      </c>
      <c r="M70" s="90">
        <v>0.081</v>
      </c>
      <c r="N70" s="91">
        <v>21</v>
      </c>
      <c r="O70" s="2"/>
      <c r="P70" s="92"/>
      <c r="Q70" s="93"/>
      <c r="R70" s="93"/>
    </row>
    <row r="71" spans="2:18" ht="17.25" customHeight="1">
      <c r="B71" s="78">
        <f t="shared" si="5"/>
        <v>22</v>
      </c>
      <c r="C71" s="150"/>
      <c r="D71" s="162"/>
      <c r="E71" s="66" t="s">
        <v>39</v>
      </c>
      <c r="F71" s="106">
        <v>14490</v>
      </c>
      <c r="G71" s="68">
        <v>0</v>
      </c>
      <c r="H71" s="69">
        <f t="shared" si="8"/>
        <v>0</v>
      </c>
      <c r="K71" s="88">
        <f t="shared" si="6"/>
        <v>0</v>
      </c>
      <c r="L71" s="89">
        <f t="shared" si="7"/>
        <v>0</v>
      </c>
      <c r="M71" s="90">
        <v>0.145</v>
      </c>
      <c r="N71" s="91">
        <v>37</v>
      </c>
      <c r="O71" s="2"/>
      <c r="P71" s="92"/>
      <c r="Q71" s="93"/>
      <c r="R71" s="93"/>
    </row>
    <row r="72" spans="2:18" ht="21.75" customHeight="1">
      <c r="B72" s="70">
        <v>23</v>
      </c>
      <c r="C72" s="150"/>
      <c r="D72" s="167" t="s">
        <v>52</v>
      </c>
      <c r="E72" s="75" t="s">
        <v>38</v>
      </c>
      <c r="F72" s="74">
        <v>2500</v>
      </c>
      <c r="G72" s="76">
        <v>0</v>
      </c>
      <c r="H72" s="77">
        <f t="shared" si="8"/>
        <v>0</v>
      </c>
      <c r="K72" s="88" t="e">
        <f>M72*#REF!</f>
        <v>#REF!</v>
      </c>
      <c r="L72" s="89" t="e">
        <f>N72*#REF!</f>
        <v>#REF!</v>
      </c>
      <c r="M72" s="90">
        <v>0.162</v>
      </c>
      <c r="N72" s="91">
        <v>12</v>
      </c>
      <c r="O72" s="2"/>
      <c r="P72" s="92"/>
      <c r="Q72" s="93"/>
      <c r="R72" s="93"/>
    </row>
    <row r="73" spans="2:18" ht="21.75" customHeight="1">
      <c r="B73" s="41">
        <f t="shared" si="5"/>
        <v>24</v>
      </c>
      <c r="C73" s="150"/>
      <c r="D73" s="168"/>
      <c r="E73" s="42" t="s">
        <v>20</v>
      </c>
      <c r="F73" s="65">
        <v>2750</v>
      </c>
      <c r="G73" s="53">
        <v>0</v>
      </c>
      <c r="H73" s="43">
        <f t="shared" si="8"/>
        <v>0</v>
      </c>
      <c r="K73" s="88" t="e">
        <f>M73*#REF!</f>
        <v>#REF!</v>
      </c>
      <c r="L73" s="89" t="e">
        <f>N73*#REF!</f>
        <v>#REF!</v>
      </c>
      <c r="M73" s="90">
        <v>0.072</v>
      </c>
      <c r="N73" s="91">
        <v>25</v>
      </c>
      <c r="O73" s="2"/>
      <c r="P73" s="92"/>
      <c r="Q73" s="93"/>
      <c r="R73" s="93"/>
    </row>
    <row r="74" spans="2:18" ht="17.25" customHeight="1">
      <c r="B74" s="41">
        <f t="shared" si="5"/>
        <v>25</v>
      </c>
      <c r="C74" s="150"/>
      <c r="D74" s="168"/>
      <c r="E74" s="42" t="s">
        <v>21</v>
      </c>
      <c r="F74" s="65">
        <v>4400</v>
      </c>
      <c r="G74" s="53">
        <v>0</v>
      </c>
      <c r="H74" s="43">
        <f t="shared" si="8"/>
        <v>0</v>
      </c>
      <c r="K74" s="88" t="e">
        <f>M74*#REF!</f>
        <v>#REF!</v>
      </c>
      <c r="L74" s="89" t="e">
        <f>N74*#REF!</f>
        <v>#REF!</v>
      </c>
      <c r="M74" s="90">
        <v>0.081</v>
      </c>
      <c r="N74" s="91">
        <v>28</v>
      </c>
      <c r="O74" s="2"/>
      <c r="P74" s="92"/>
      <c r="Q74" s="93"/>
      <c r="R74" s="93"/>
    </row>
    <row r="75" spans="2:18" ht="53.25" customHeight="1">
      <c r="B75" s="78">
        <f t="shared" si="5"/>
        <v>26</v>
      </c>
      <c r="C75" s="150"/>
      <c r="D75" s="168"/>
      <c r="E75" s="66" t="s">
        <v>39</v>
      </c>
      <c r="F75" s="72">
        <v>4800</v>
      </c>
      <c r="G75" s="68">
        <v>0</v>
      </c>
      <c r="H75" s="69">
        <f t="shared" si="8"/>
        <v>0</v>
      </c>
      <c r="K75" s="88" t="e">
        <f>M75*#REF!</f>
        <v>#REF!</v>
      </c>
      <c r="L75" s="89" t="e">
        <f>N75*#REF!</f>
        <v>#REF!</v>
      </c>
      <c r="M75" s="90">
        <v>0.145</v>
      </c>
      <c r="N75" s="91">
        <v>40</v>
      </c>
      <c r="O75" s="2"/>
      <c r="P75" s="92"/>
      <c r="Q75" s="93"/>
      <c r="R75" s="93"/>
    </row>
    <row r="76" spans="5:18" ht="17.25" customHeight="1">
      <c r="E76" s="2"/>
      <c r="F76"/>
      <c r="G76" s="44" t="s">
        <v>2</v>
      </c>
      <c r="H76" s="49">
        <f>SUM(H50:H75)</f>
        <v>0</v>
      </c>
      <c r="K76" s="88">
        <f>M76*$G75</f>
        <v>0</v>
      </c>
      <c r="L76" s="89">
        <f>N76*$G75</f>
        <v>0</v>
      </c>
      <c r="M76" s="90">
        <v>0.06</v>
      </c>
      <c r="N76" s="91">
        <v>6.5</v>
      </c>
      <c r="O76" s="2"/>
      <c r="P76" s="92"/>
      <c r="Q76" s="93"/>
      <c r="R76" s="97"/>
    </row>
    <row r="77" spans="5:18" ht="17.25" customHeight="1">
      <c r="E77" s="2"/>
      <c r="F77"/>
      <c r="G77" s="45" t="s">
        <v>27</v>
      </c>
      <c r="H77" s="50">
        <f>H76+H46</f>
        <v>0</v>
      </c>
      <c r="K77" s="88" t="e">
        <f>M77*#REF!</f>
        <v>#REF!</v>
      </c>
      <c r="L77" s="89" t="e">
        <f>N77*#REF!</f>
        <v>#REF!</v>
      </c>
      <c r="M77" s="90">
        <v>0.038</v>
      </c>
      <c r="N77" s="91">
        <v>3.8</v>
      </c>
      <c r="O77" s="2"/>
      <c r="P77" s="92"/>
      <c r="Q77" s="93"/>
      <c r="R77" s="97"/>
    </row>
    <row r="78" spans="4:18" ht="17.25" customHeight="1">
      <c r="D78" s="46" t="s">
        <v>76</v>
      </c>
      <c r="E78" s="2"/>
      <c r="F78"/>
      <c r="G78" s="47"/>
      <c r="H78" s="48"/>
      <c r="K78" s="88" t="e">
        <f>M78*#REF!</f>
        <v>#REF!</v>
      </c>
      <c r="L78" s="89" t="e">
        <f>N78*#REF!</f>
        <v>#REF!</v>
      </c>
      <c r="M78" s="90">
        <v>0.04</v>
      </c>
      <c r="N78" s="91">
        <v>4</v>
      </c>
      <c r="O78" s="2"/>
      <c r="P78" s="92"/>
      <c r="Q78" s="93"/>
      <c r="R78" s="97"/>
    </row>
    <row r="79" spans="1:15" ht="17.25" customHeight="1">
      <c r="A79" s="97"/>
      <c r="E79" s="2"/>
      <c r="F79" s="2"/>
      <c r="G79" s="2"/>
      <c r="H79" s="2"/>
      <c r="K79" s="2"/>
      <c r="L79" s="2"/>
      <c r="M79" s="2"/>
      <c r="N79" s="2"/>
      <c r="O79" s="2"/>
    </row>
    <row r="80" spans="1:15" ht="17.25" customHeight="1">
      <c r="A80" s="93"/>
      <c r="B80" s="97"/>
      <c r="E80" s="2"/>
      <c r="F80" s="2"/>
      <c r="G80" s="2"/>
      <c r="H80" s="2"/>
      <c r="K80" s="2"/>
      <c r="L80" s="2"/>
      <c r="M80" s="2"/>
      <c r="N80" s="2"/>
      <c r="O80" s="2"/>
    </row>
    <row r="81" spans="5:15" ht="17.25" customHeight="1">
      <c r="E81" s="2"/>
      <c r="F81" s="2"/>
      <c r="G81" s="2"/>
      <c r="H81" s="2"/>
      <c r="K81" s="2"/>
      <c r="L81" s="2"/>
      <c r="M81" s="2"/>
      <c r="N81" s="2"/>
      <c r="O81" s="2"/>
    </row>
    <row r="82" spans="5:15" ht="9.75">
      <c r="E82" s="2"/>
      <c r="F82" s="2"/>
      <c r="G82" s="2"/>
      <c r="H82" s="2"/>
      <c r="K82" s="2"/>
      <c r="L82" s="2"/>
      <c r="M82" s="2"/>
      <c r="N82" s="2"/>
      <c r="O82" s="2"/>
    </row>
    <row r="83" spans="5:15" ht="9.75">
      <c r="E83" s="2"/>
      <c r="F83" s="2"/>
      <c r="G83" s="2"/>
      <c r="H83" s="2"/>
      <c r="K83" s="2"/>
      <c r="L83" s="2"/>
      <c r="M83" s="2"/>
      <c r="N83" s="2"/>
      <c r="O83" s="2"/>
    </row>
    <row r="84" spans="5:15" ht="13.5" customHeight="1">
      <c r="E84" s="2"/>
      <c r="F84" s="2"/>
      <c r="G84" s="2"/>
      <c r="H84" s="2"/>
      <c r="K84" s="2"/>
      <c r="L84" s="2"/>
      <c r="M84" s="2"/>
      <c r="N84" s="2"/>
      <c r="O84" s="2"/>
    </row>
    <row r="85" spans="5:15" ht="9.75">
      <c r="E85" s="2"/>
      <c r="F85" s="2"/>
      <c r="G85" s="2"/>
      <c r="H85" s="2"/>
      <c r="K85" s="2"/>
      <c r="L85" s="2"/>
      <c r="M85" s="2"/>
      <c r="N85" s="2"/>
      <c r="O85" s="2"/>
    </row>
    <row r="86" spans="5:15" ht="9.75">
      <c r="E86" s="2"/>
      <c r="F86" s="2"/>
      <c r="G86" s="2"/>
      <c r="H86" s="2"/>
      <c r="K86" s="2"/>
      <c r="L86" s="2"/>
      <c r="M86" s="2"/>
      <c r="N86" s="2"/>
      <c r="O86" s="2"/>
    </row>
    <row r="87" spans="5:15" ht="9.75">
      <c r="E87" s="2"/>
      <c r="F87" s="2"/>
      <c r="G87" s="2"/>
      <c r="H87" s="2"/>
      <c r="K87" s="2"/>
      <c r="L87" s="2"/>
      <c r="M87" s="2"/>
      <c r="N87" s="2"/>
      <c r="O87" s="2"/>
    </row>
    <row r="88" spans="5:15" ht="9.75">
      <c r="E88" s="2"/>
      <c r="F88" s="2"/>
      <c r="G88" s="2"/>
      <c r="H88" s="2"/>
      <c r="K88" s="2"/>
      <c r="L88" s="2"/>
      <c r="M88" s="2"/>
      <c r="N88" s="2"/>
      <c r="O88" s="2"/>
    </row>
    <row r="89" spans="5:15" ht="9.75">
      <c r="E89" s="2"/>
      <c r="F89" s="2"/>
      <c r="G89" s="2"/>
      <c r="H89" s="2"/>
      <c r="K89" s="2"/>
      <c r="L89" s="2"/>
      <c r="M89" s="2"/>
      <c r="N89" s="2"/>
      <c r="O89" s="2"/>
    </row>
    <row r="90" spans="5:15" ht="9.75">
      <c r="E90" s="2"/>
      <c r="F90" s="2"/>
      <c r="G90" s="2"/>
      <c r="H90" s="2"/>
      <c r="K90" s="2"/>
      <c r="L90" s="2"/>
      <c r="M90" s="2"/>
      <c r="N90" s="2"/>
      <c r="O90" s="2"/>
    </row>
    <row r="91" spans="5:15" ht="9.75">
      <c r="E91" s="2"/>
      <c r="F91" s="2"/>
      <c r="G91" s="2"/>
      <c r="H91" s="2"/>
      <c r="K91" s="2"/>
      <c r="L91" s="2"/>
      <c r="M91" s="2"/>
      <c r="N91" s="2"/>
      <c r="O91" s="2"/>
    </row>
    <row r="92" spans="5:15" ht="9.75">
      <c r="E92" s="2"/>
      <c r="F92" s="2"/>
      <c r="G92" s="2"/>
      <c r="H92" s="2"/>
      <c r="K92" s="2"/>
      <c r="L92" s="2"/>
      <c r="M92" s="2"/>
      <c r="N92" s="2"/>
      <c r="O92" s="2"/>
    </row>
    <row r="93" spans="5:15" ht="9.75">
      <c r="E93" s="2"/>
      <c r="F93" s="2"/>
      <c r="G93" s="2"/>
      <c r="H93" s="2"/>
      <c r="K93" s="2"/>
      <c r="L93" s="2"/>
      <c r="M93" s="2"/>
      <c r="N93" s="2"/>
      <c r="O93" s="2"/>
    </row>
    <row r="94" spans="5:15" ht="9.75">
      <c r="E94" s="2"/>
      <c r="F94" s="2"/>
      <c r="G94" s="2"/>
      <c r="H94" s="2"/>
      <c r="K94" s="2"/>
      <c r="L94" s="2"/>
      <c r="M94" s="2"/>
      <c r="N94" s="2"/>
      <c r="O94" s="2"/>
    </row>
    <row r="95" spans="5:15" ht="9.75">
      <c r="E95" s="2"/>
      <c r="F95" s="2"/>
      <c r="G95" s="2"/>
      <c r="H95" s="2"/>
      <c r="K95" s="2"/>
      <c r="L95" s="2"/>
      <c r="M95" s="2"/>
      <c r="N95" s="2"/>
      <c r="O95" s="2"/>
    </row>
    <row r="96" spans="5:15" ht="9.75">
      <c r="E96" s="2"/>
      <c r="F96" s="2"/>
      <c r="G96" s="2"/>
      <c r="H96" s="2"/>
      <c r="K96" s="2"/>
      <c r="L96" s="2"/>
      <c r="M96" s="2"/>
      <c r="N96" s="2"/>
      <c r="O96" s="2"/>
    </row>
    <row r="97" spans="5:15" ht="9.75">
      <c r="E97" s="2"/>
      <c r="F97" s="2"/>
      <c r="G97" s="2"/>
      <c r="H97" s="2"/>
      <c r="K97" s="2"/>
      <c r="L97" s="2"/>
      <c r="M97" s="2"/>
      <c r="N97" s="2"/>
      <c r="O97" s="2"/>
    </row>
  </sheetData>
  <sheetProtection formatCells="0" formatColumns="0" formatRows="0" insertColumns="0" insertRows="0" deleteColumns="0"/>
  <protectedRanges>
    <protectedRange sqref="G19:G43" name="Диапазон1"/>
    <protectedRange sqref="G45" name="Диапазон2_1_1"/>
    <protectedRange sqref="F19:F43" name="Диапазон1_3"/>
    <protectedRange sqref="G61:G75" name="Диапазон1_1_2_3_2_1_1_1"/>
  </protectedRanges>
  <autoFilter ref="H18:H47"/>
  <mergeCells count="46">
    <mergeCell ref="C72:C75"/>
    <mergeCell ref="D72:D75"/>
    <mergeCell ref="H27:H28"/>
    <mergeCell ref="C31:C32"/>
    <mergeCell ref="C42:C43"/>
    <mergeCell ref="C35:C36"/>
    <mergeCell ref="C38:C39"/>
    <mergeCell ref="C33:C34"/>
    <mergeCell ref="C40:C41"/>
    <mergeCell ref="C64:C67"/>
    <mergeCell ref="D11:J11"/>
    <mergeCell ref="F12:H12"/>
    <mergeCell ref="B27:B28"/>
    <mergeCell ref="D68:D71"/>
    <mergeCell ref="C54:C57"/>
    <mergeCell ref="D54:D57"/>
    <mergeCell ref="C58:C59"/>
    <mergeCell ref="D58:D59"/>
    <mergeCell ref="C68:C71"/>
    <mergeCell ref="F56:F57"/>
    <mergeCell ref="G54:G55"/>
    <mergeCell ref="G56:G57"/>
    <mergeCell ref="H56:H57"/>
    <mergeCell ref="D64:D67"/>
    <mergeCell ref="C60:C63"/>
    <mergeCell ref="D60:D63"/>
    <mergeCell ref="G27:G28"/>
    <mergeCell ref="E50:E51"/>
    <mergeCell ref="F50:F51"/>
    <mergeCell ref="G50:G51"/>
    <mergeCell ref="H54:H55"/>
    <mergeCell ref="H50:H51"/>
    <mergeCell ref="E52:E53"/>
    <mergeCell ref="F52:F53"/>
    <mergeCell ref="G52:G53"/>
    <mergeCell ref="H52:H53"/>
    <mergeCell ref="D15:F16"/>
    <mergeCell ref="C27:C28"/>
    <mergeCell ref="D27:D28"/>
    <mergeCell ref="E27:E28"/>
    <mergeCell ref="F54:F55"/>
    <mergeCell ref="F27:F28"/>
    <mergeCell ref="D50:D53"/>
    <mergeCell ref="B44:C46"/>
    <mergeCell ref="C19:C20"/>
    <mergeCell ref="C21:C22"/>
  </mergeCells>
  <printOptions horizontalCentered="1"/>
  <pageMargins left="0.35433070866141736" right="0.15748031496062992" top="0.15748031496062992" bottom="0.15748031496062992" header="0.03937007874015748" footer="0.03937007874015748"/>
  <pageSetup blackAndWhite="1" fitToHeight="3" horizontalDpi="1200" verticalDpi="1200" orientation="portrait" paperSize="9" scale="70" r:id="rId4"/>
  <rowBreaks count="2" manualBreakCount="2">
    <brk id="46" max="8" man="1"/>
    <brk id="48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Торгового Оборудования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серия "для гостиниц"</dc:title>
  <dc:subject>Прайс-лист</dc:subject>
  <dc:creator>ЦТО39</dc:creator>
  <cp:keywords>прайс-лист, мебель для гостиниц</cp:keywords>
  <dc:description/>
  <cp:lastModifiedBy>dell</cp:lastModifiedBy>
  <cp:lastPrinted>2016-02-17T09:06:14Z</cp:lastPrinted>
  <dcterms:created xsi:type="dcterms:W3CDTF">1997-05-02T09:28:21Z</dcterms:created>
  <dcterms:modified xsi:type="dcterms:W3CDTF">2019-06-27T19:42:21Z</dcterms:modified>
  <cp:category>Мебель для гостиниц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3411806">
    <vt:lpwstr/>
  </property>
  <property fmtid="{D5CDD505-2E9C-101B-9397-08002B2CF9AE}" pid="22" name="IVID32311904">
    <vt:lpwstr/>
  </property>
  <property fmtid="{D5CDD505-2E9C-101B-9397-08002B2CF9AE}" pid="23" name="IVID2D5416FD">
    <vt:lpwstr/>
  </property>
  <property fmtid="{D5CDD505-2E9C-101B-9397-08002B2CF9AE}" pid="24" name="IVID404811FD">
    <vt:lpwstr/>
  </property>
  <property fmtid="{D5CDD505-2E9C-101B-9397-08002B2CF9AE}" pid="25" name="IVID30662ACC">
    <vt:lpwstr/>
  </property>
  <property fmtid="{D5CDD505-2E9C-101B-9397-08002B2CF9AE}" pid="26" name="IVID64558CE2">
    <vt:lpwstr/>
  </property>
  <property fmtid="{D5CDD505-2E9C-101B-9397-08002B2CF9AE}" pid="27" name="IVIDDC0691B3">
    <vt:lpwstr/>
  </property>
  <property fmtid="{D5CDD505-2E9C-101B-9397-08002B2CF9AE}" pid="28" name="_AdHocReviewCycleID">
    <vt:i4>2021534457</vt:i4>
  </property>
  <property fmtid="{D5CDD505-2E9C-101B-9397-08002B2CF9AE}" pid="29" name="_EmailSubject">
    <vt:lpwstr>HOLIDAY - Новые версии прайс-листов</vt:lpwstr>
  </property>
  <property fmtid="{D5CDD505-2E9C-101B-9397-08002B2CF9AE}" pid="30" name="_AuthorEmail">
    <vt:lpwstr>SergeVOL@kambio.com</vt:lpwstr>
  </property>
  <property fmtid="{D5CDD505-2E9C-101B-9397-08002B2CF9AE}" pid="31" name="_AuthorEmailDisplayName">
    <vt:lpwstr>Воложанин Сергей</vt:lpwstr>
  </property>
  <property fmtid="{D5CDD505-2E9C-101B-9397-08002B2CF9AE}" pid="32" name="_PreviousAdHocReviewCycleID">
    <vt:i4>530436653</vt:i4>
  </property>
  <property fmtid="{D5CDD505-2E9C-101B-9397-08002B2CF9AE}" pid="33" name="_ReviewingToolsShownOnce">
    <vt:lpwstr/>
  </property>
</Properties>
</file>